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7785" activeTab="0"/>
  </bookViews>
  <sheets>
    <sheet name="CMM-BudgetPlanFY2019" sheetId="1" r:id="rId1"/>
    <sheet name="Sheet2" sheetId="2" state="hidden" r:id="rId2"/>
    <sheet name="Sheet3" sheetId="3" state="hidden" r:id="rId3"/>
  </sheets>
  <definedNames>
    <definedName name="_xlnm.Print_Area" localSheetId="0">'CMM-BudgetPlanFY2019'!$A$1:$O$51</definedName>
    <definedName name="_xlnm.Print_Titles" localSheetId="0">'CMM-BudgetPlanFY2019'!$A:$E,'CMM-BudgetPlanFY2019'!$1:$1</definedName>
  </definedNames>
  <calcPr fullCalcOnLoad="1"/>
</workbook>
</file>

<file path=xl/sharedStrings.xml><?xml version="1.0" encoding="utf-8"?>
<sst xmlns="http://schemas.openxmlformats.org/spreadsheetml/2006/main" count="55" uniqueCount="55">
  <si>
    <t>Income</t>
  </si>
  <si>
    <t>Contributions</t>
  </si>
  <si>
    <t>Interest Income</t>
  </si>
  <si>
    <t>Rental Income</t>
  </si>
  <si>
    <t>Total Income</t>
  </si>
  <si>
    <t>Expense</t>
  </si>
  <si>
    <t>1 Program</t>
  </si>
  <si>
    <t>Budget Committee</t>
  </si>
  <si>
    <t>Hospitality</t>
  </si>
  <si>
    <t>Ministry and Counsel Committee</t>
  </si>
  <si>
    <t>Web Site Expense</t>
  </si>
  <si>
    <t>Outreach - Other</t>
  </si>
  <si>
    <t>Peace &amp; Social Concerns</t>
  </si>
  <si>
    <t>Youth &amp; Religious Ed. Committee</t>
  </si>
  <si>
    <t>Total 1 Program</t>
  </si>
  <si>
    <t>2  Property</t>
  </si>
  <si>
    <t>Building Maintenance</t>
  </si>
  <si>
    <t>Debt Service</t>
  </si>
  <si>
    <t>Donation in Lieu of Taxes</t>
  </si>
  <si>
    <t>Electricity</t>
  </si>
  <si>
    <t>Grounds</t>
  </si>
  <si>
    <t>Insurance</t>
  </si>
  <si>
    <t>Replacement Reserve Expense</t>
  </si>
  <si>
    <t>Snow Removal</t>
  </si>
  <si>
    <t>Supplies - Bldg. &amp; Maintenance</t>
  </si>
  <si>
    <t>Wood Pellets</t>
  </si>
  <si>
    <t>Total 2  Property</t>
  </si>
  <si>
    <t>3 Support</t>
  </si>
  <si>
    <t>AFSC</t>
  </si>
  <si>
    <t>Dover Quarterly Meeting</t>
  </si>
  <si>
    <t>FCNL</t>
  </si>
  <si>
    <t>Friends Camp</t>
  </si>
  <si>
    <t>FWCC</t>
  </si>
  <si>
    <t>Interfaith Council</t>
  </si>
  <si>
    <t>NEYM - Equalization Fund</t>
  </si>
  <si>
    <t>NEYM - General Fund</t>
  </si>
  <si>
    <t>NH Council of Churches</t>
  </si>
  <si>
    <t>NHCADP</t>
  </si>
  <si>
    <t>Woolman Hill</t>
  </si>
  <si>
    <t>Total 3 Support</t>
  </si>
  <si>
    <t>Total Expense</t>
  </si>
  <si>
    <t>Net Income</t>
  </si>
  <si>
    <t>Library</t>
  </si>
  <si>
    <t>CFM BUDGET PLANNING FY 2019</t>
  </si>
  <si>
    <t>Budget '18</t>
  </si>
  <si>
    <t>Projected FY 18</t>
  </si>
  <si>
    <t>Actuals              Jun 17 - Mar 18</t>
  </si>
  <si>
    <t>Actuals              Jun 16 - May 17</t>
  </si>
  <si>
    <t>2nd Draft Proposal 2019</t>
  </si>
  <si>
    <t>Footnotes</t>
  </si>
  <si>
    <t>Rental budget based on expectations for 2 regular rentals only.  If there are full day rentals then we will exceed budget.</t>
  </si>
  <si>
    <t>Donation in Lieu of Taxes budget  is up based on input from Property Committee.  They feel donation should be more than token.</t>
  </si>
  <si>
    <t>Wood Pellets expense is greater year to date than year end orojection because we accrue the pellets in the bin at the end of the year.</t>
  </si>
  <si>
    <t>Electricity will be $1,000 per year based on new solar install agreements with Oxbow Solar LLC.</t>
  </si>
  <si>
    <t>NEYM accounts up 5% per Meeting request with amounts rounded up from that.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</si>
</sst>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\-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164" fontId="38" fillId="0" borderId="10" xfId="42" applyNumberFormat="1" applyFont="1" applyBorder="1" applyAlignment="1">
      <alignment horizontal="center"/>
    </xf>
    <xf numFmtId="164" fontId="0" fillId="0" borderId="0" xfId="42" applyNumberFormat="1" applyFont="1" applyAlignment="1">
      <alignment horizontal="center"/>
    </xf>
    <xf numFmtId="164" fontId="0" fillId="0" borderId="0" xfId="42" applyNumberFormat="1" applyFont="1" applyBorder="1" applyAlignment="1">
      <alignment horizontal="center"/>
    </xf>
    <xf numFmtId="164" fontId="39" fillId="0" borderId="0" xfId="42" applyNumberFormat="1" applyFont="1" applyAlignment="1">
      <alignment/>
    </xf>
    <xf numFmtId="164" fontId="39" fillId="0" borderId="0" xfId="42" applyNumberFormat="1" applyFont="1" applyBorder="1" applyAlignment="1">
      <alignment/>
    </xf>
    <xf numFmtId="164" fontId="39" fillId="0" borderId="11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164" fontId="40" fillId="0" borderId="0" xfId="42" applyNumberFormat="1" applyFont="1" applyAlignment="1">
      <alignment/>
    </xf>
    <xf numFmtId="164" fontId="39" fillId="0" borderId="12" xfId="42" applyNumberFormat="1" applyFont="1" applyBorder="1" applyAlignment="1">
      <alignment/>
    </xf>
    <xf numFmtId="165" fontId="38" fillId="0" borderId="13" xfId="0" applyNumberFormat="1" applyFont="1" applyBorder="1" applyAlignment="1">
      <alignment/>
    </xf>
    <xf numFmtId="165" fontId="38" fillId="0" borderId="0" xfId="0" applyNumberFormat="1" applyFont="1" applyAlignment="1">
      <alignment/>
    </xf>
    <xf numFmtId="165" fontId="38" fillId="0" borderId="0" xfId="0" applyNumberFormat="1" applyFont="1" applyBorder="1" applyAlignment="1">
      <alignment/>
    </xf>
    <xf numFmtId="164" fontId="38" fillId="0" borderId="10" xfId="42" applyNumberFormat="1" applyFont="1" applyBorder="1" applyAlignment="1">
      <alignment horizontal="center" wrapText="1"/>
    </xf>
    <xf numFmtId="164" fontId="36" fillId="0" borderId="14" xfId="42" applyNumberFormat="1" applyFont="1" applyBorder="1" applyAlignment="1">
      <alignment horizontal="center" wrapText="1"/>
    </xf>
    <xf numFmtId="49" fontId="38" fillId="0" borderId="14" xfId="42" applyNumberFormat="1" applyFont="1" applyBorder="1" applyAlignment="1">
      <alignment horizontal="center" wrapText="1"/>
    </xf>
    <xf numFmtId="164" fontId="39" fillId="0" borderId="0" xfId="42" applyNumberFormat="1" applyFont="1" applyFill="1" applyBorder="1" applyAlignment="1">
      <alignment/>
    </xf>
    <xf numFmtId="0" fontId="3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4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E1"/>
    </sheetView>
  </sheetViews>
  <sheetFormatPr defaultColWidth="9.140625" defaultRowHeight="15"/>
  <cols>
    <col min="1" max="4" width="3.00390625" style="4" customWidth="1"/>
    <col min="5" max="5" width="25.28125" style="4" customWidth="1"/>
    <col min="6" max="6" width="13.28125" style="5" customWidth="1"/>
    <col min="7" max="7" width="2.28125" style="5" customWidth="1"/>
    <col min="8" max="8" width="13.00390625" style="5" customWidth="1"/>
    <col min="9" max="9" width="2.28125" style="5" customWidth="1"/>
    <col min="10" max="10" width="11.7109375" style="5" customWidth="1"/>
    <col min="11" max="11" width="2.28125" style="5" customWidth="1"/>
    <col min="12" max="12" width="9.00390625" style="5" bestFit="1" customWidth="1"/>
    <col min="13" max="13" width="2.28125" style="6" customWidth="1"/>
    <col min="14" max="14" width="8.7109375" style="6" bestFit="1" customWidth="1"/>
    <col min="15" max="15" width="2.7109375" style="0" customWidth="1"/>
  </cols>
  <sheetData>
    <row r="1" spans="1:14" s="3" customFormat="1" ht="38.25" customHeight="1" thickBot="1" thickTop="1">
      <c r="A1" s="27" t="s">
        <v>43</v>
      </c>
      <c r="B1" s="27"/>
      <c r="C1" s="27"/>
      <c r="D1" s="27"/>
      <c r="E1" s="27"/>
      <c r="F1" s="19" t="s">
        <v>47</v>
      </c>
      <c r="G1" s="8"/>
      <c r="H1" s="19" t="s">
        <v>46</v>
      </c>
      <c r="I1" s="8"/>
      <c r="J1" s="20" t="s">
        <v>45</v>
      </c>
      <c r="K1" s="8"/>
      <c r="L1" s="7" t="s">
        <v>44</v>
      </c>
      <c r="M1" s="9"/>
      <c r="N1" s="21" t="s">
        <v>48</v>
      </c>
    </row>
    <row r="2" spans="1:14" ht="15.75" thickTop="1">
      <c r="A2" s="1"/>
      <c r="B2" s="1" t="s">
        <v>0</v>
      </c>
      <c r="C2" s="1"/>
      <c r="D2" s="1"/>
      <c r="E2" s="1"/>
      <c r="F2" s="10"/>
      <c r="G2" s="10"/>
      <c r="H2" s="10"/>
      <c r="I2" s="10"/>
      <c r="J2" s="10"/>
      <c r="K2" s="10"/>
      <c r="L2" s="10"/>
      <c r="M2" s="11"/>
      <c r="N2" s="11"/>
    </row>
    <row r="3" spans="1:14" ht="15">
      <c r="A3" s="1"/>
      <c r="B3" s="1"/>
      <c r="C3" s="1" t="s">
        <v>1</v>
      </c>
      <c r="D3" s="1"/>
      <c r="E3" s="1"/>
      <c r="F3" s="10">
        <v>24327</v>
      </c>
      <c r="G3" s="10"/>
      <c r="H3" s="10">
        <f>125+21685</f>
        <v>21810</v>
      </c>
      <c r="I3" s="10"/>
      <c r="J3" s="10">
        <f>+H3+3360</f>
        <v>25170</v>
      </c>
      <c r="K3" s="10"/>
      <c r="L3" s="10">
        <v>25096</v>
      </c>
      <c r="M3" s="11"/>
      <c r="N3" s="11">
        <f>25760-489</f>
        <v>25271</v>
      </c>
    </row>
    <row r="4" spans="1:14" ht="15">
      <c r="A4" s="1"/>
      <c r="B4" s="1"/>
      <c r="C4" s="1" t="s">
        <v>2</v>
      </c>
      <c r="D4" s="1"/>
      <c r="E4" s="1"/>
      <c r="F4" s="10">
        <v>216.71</v>
      </c>
      <c r="G4" s="10"/>
      <c r="H4" s="10">
        <v>2</v>
      </c>
      <c r="I4" s="10"/>
      <c r="J4" s="10">
        <v>357</v>
      </c>
      <c r="K4" s="10"/>
      <c r="L4" s="10">
        <v>220</v>
      </c>
      <c r="M4" s="11"/>
      <c r="N4" s="11">
        <v>680</v>
      </c>
    </row>
    <row r="5" spans="1:15" ht="15.75" thickBot="1">
      <c r="A5" s="1"/>
      <c r="B5" s="1"/>
      <c r="C5" s="1" t="s">
        <v>3</v>
      </c>
      <c r="D5" s="1"/>
      <c r="E5" s="1"/>
      <c r="F5" s="12">
        <v>725</v>
      </c>
      <c r="G5" s="10"/>
      <c r="H5" s="12">
        <v>1034</v>
      </c>
      <c r="I5" s="10"/>
      <c r="J5" s="12">
        <f>1034+100+(15*8)</f>
        <v>1254</v>
      </c>
      <c r="K5" s="10"/>
      <c r="L5" s="12">
        <v>800</v>
      </c>
      <c r="M5" s="11"/>
      <c r="N5" s="12">
        <f>(52*15)+(50*12)</f>
        <v>1380</v>
      </c>
      <c r="O5" s="22">
        <v>1</v>
      </c>
    </row>
    <row r="6" spans="1:14" ht="15">
      <c r="A6" s="1"/>
      <c r="B6" s="1" t="s">
        <v>4</v>
      </c>
      <c r="C6" s="1"/>
      <c r="D6" s="1"/>
      <c r="E6" s="1"/>
      <c r="F6" s="10">
        <f>ROUND(SUM(F2:F5),5)</f>
        <v>25268.71</v>
      </c>
      <c r="G6" s="10"/>
      <c r="H6" s="10">
        <f>ROUND(SUM(H2:H5),5)</f>
        <v>22846</v>
      </c>
      <c r="I6" s="10"/>
      <c r="J6" s="10">
        <f>ROUND(SUM(J2:J5),5)</f>
        <v>26781</v>
      </c>
      <c r="K6" s="10"/>
      <c r="L6" s="10">
        <f>ROUND(SUM(L2:L5),5)</f>
        <v>26116</v>
      </c>
      <c r="M6" s="11"/>
      <c r="N6" s="10">
        <f>ROUND(SUM(N2:N5),5)</f>
        <v>27331</v>
      </c>
    </row>
    <row r="7" spans="1:14" ht="14.25" customHeight="1">
      <c r="A7" s="1"/>
      <c r="B7" s="1" t="s">
        <v>5</v>
      </c>
      <c r="C7" s="1"/>
      <c r="D7" s="1"/>
      <c r="E7" s="1"/>
      <c r="F7" s="10"/>
      <c r="G7" s="10"/>
      <c r="H7" s="10"/>
      <c r="I7" s="10"/>
      <c r="J7" s="10"/>
      <c r="K7" s="10"/>
      <c r="L7" s="10"/>
      <c r="M7" s="11"/>
      <c r="N7" s="11"/>
    </row>
    <row r="8" spans="1:14" ht="15">
      <c r="A8" s="1"/>
      <c r="B8" s="1"/>
      <c r="C8" s="1" t="s">
        <v>6</v>
      </c>
      <c r="D8" s="1"/>
      <c r="E8" s="1"/>
      <c r="F8" s="10"/>
      <c r="G8" s="10"/>
      <c r="H8" s="10"/>
      <c r="I8" s="10"/>
      <c r="J8" s="10"/>
      <c r="K8" s="10"/>
      <c r="L8" s="10"/>
      <c r="M8" s="11"/>
      <c r="N8" s="11"/>
    </row>
    <row r="9" spans="1:14" ht="15">
      <c r="A9" s="1"/>
      <c r="B9" s="1"/>
      <c r="C9" s="1"/>
      <c r="D9" s="1" t="s">
        <v>7</v>
      </c>
      <c r="E9" s="1"/>
      <c r="F9" s="10">
        <v>40.3</v>
      </c>
      <c r="G9" s="10"/>
      <c r="H9" s="10">
        <v>10</v>
      </c>
      <c r="I9" s="10"/>
      <c r="J9" s="10">
        <v>20</v>
      </c>
      <c r="K9" s="10"/>
      <c r="L9" s="10">
        <v>20</v>
      </c>
      <c r="M9" s="11"/>
      <c r="N9" s="11">
        <v>30</v>
      </c>
    </row>
    <row r="10" spans="1:14" ht="15">
      <c r="A10" s="1"/>
      <c r="B10" s="1"/>
      <c r="C10" s="1"/>
      <c r="D10" s="1" t="s">
        <v>8</v>
      </c>
      <c r="E10" s="1"/>
      <c r="F10" s="10">
        <v>120.44</v>
      </c>
      <c r="G10" s="10"/>
      <c r="H10" s="10">
        <v>92</v>
      </c>
      <c r="I10" s="10"/>
      <c r="J10" s="10">
        <v>170</v>
      </c>
      <c r="K10" s="10"/>
      <c r="L10" s="10">
        <v>180</v>
      </c>
      <c r="M10" s="11"/>
      <c r="N10" s="11">
        <v>180</v>
      </c>
    </row>
    <row r="11" spans="1:14" ht="15">
      <c r="A11" s="1"/>
      <c r="B11" s="1"/>
      <c r="C11" s="1"/>
      <c r="D11" s="1" t="s">
        <v>9</v>
      </c>
      <c r="E11" s="1"/>
      <c r="F11" s="10">
        <v>116</v>
      </c>
      <c r="G11" s="10"/>
      <c r="H11" s="10">
        <v>88</v>
      </c>
      <c r="I11" s="10"/>
      <c r="J11" s="10">
        <f>116+(3*28)+28</f>
        <v>228</v>
      </c>
      <c r="K11" s="10"/>
      <c r="L11" s="10">
        <v>80</v>
      </c>
      <c r="M11" s="11"/>
      <c r="N11" s="11">
        <v>175</v>
      </c>
    </row>
    <row r="12" spans="1:14" ht="15">
      <c r="A12" s="1"/>
      <c r="B12" s="1"/>
      <c r="C12" s="1"/>
      <c r="D12" s="1" t="s">
        <v>42</v>
      </c>
      <c r="E12" s="1"/>
      <c r="F12" s="10"/>
      <c r="G12" s="10"/>
      <c r="H12" s="10"/>
      <c r="I12" s="10"/>
      <c r="J12" s="10">
        <v>50</v>
      </c>
      <c r="K12" s="10"/>
      <c r="L12" s="10">
        <v>175</v>
      </c>
      <c r="M12" s="11"/>
      <c r="N12" s="11">
        <v>50</v>
      </c>
    </row>
    <row r="13" spans="1:14" ht="15">
      <c r="A13" s="1"/>
      <c r="B13" s="1"/>
      <c r="C13" s="1"/>
      <c r="D13" s="1"/>
      <c r="E13" s="1" t="s">
        <v>10</v>
      </c>
      <c r="F13" s="10">
        <v>231.36</v>
      </c>
      <c r="G13" s="10"/>
      <c r="H13" s="10">
        <v>263</v>
      </c>
      <c r="I13" s="10"/>
      <c r="J13" s="10">
        <v>263</v>
      </c>
      <c r="K13" s="10"/>
      <c r="L13" s="10">
        <v>240</v>
      </c>
      <c r="M13" s="11"/>
      <c r="N13" s="11">
        <v>280</v>
      </c>
    </row>
    <row r="14" spans="1:14" ht="15">
      <c r="A14" s="1"/>
      <c r="B14" s="1"/>
      <c r="C14" s="1"/>
      <c r="D14" s="1"/>
      <c r="E14" s="1" t="s">
        <v>11</v>
      </c>
      <c r="F14" s="11">
        <v>125</v>
      </c>
      <c r="G14" s="11"/>
      <c r="H14" s="11">
        <v>207</v>
      </c>
      <c r="I14" s="11"/>
      <c r="J14" s="10">
        <v>187</v>
      </c>
      <c r="K14" s="11"/>
      <c r="L14" s="11">
        <v>260</v>
      </c>
      <c r="M14" s="11"/>
      <c r="N14" s="11">
        <v>260</v>
      </c>
    </row>
    <row r="15" spans="1:14" ht="15" customHeight="1">
      <c r="A15" s="1"/>
      <c r="B15" s="1"/>
      <c r="C15" s="1"/>
      <c r="D15" s="1" t="s">
        <v>12</v>
      </c>
      <c r="E15" s="1"/>
      <c r="F15" s="10">
        <v>100</v>
      </c>
      <c r="G15" s="10"/>
      <c r="H15" s="10">
        <v>215</v>
      </c>
      <c r="I15" s="10"/>
      <c r="J15" s="10">
        <v>215</v>
      </c>
      <c r="K15" s="10"/>
      <c r="L15" s="10">
        <v>450</v>
      </c>
      <c r="M15" s="11"/>
      <c r="N15" s="11">
        <v>300</v>
      </c>
    </row>
    <row r="16" spans="1:14" ht="15.75" thickBot="1">
      <c r="A16" s="1"/>
      <c r="B16" s="1"/>
      <c r="C16" s="1"/>
      <c r="D16" s="1" t="s">
        <v>13</v>
      </c>
      <c r="E16" s="1"/>
      <c r="F16" s="12">
        <v>81.77</v>
      </c>
      <c r="G16" s="10"/>
      <c r="H16" s="12">
        <v>33</v>
      </c>
      <c r="I16" s="10"/>
      <c r="J16" s="12">
        <v>100</v>
      </c>
      <c r="K16" s="10"/>
      <c r="L16" s="12">
        <v>300</v>
      </c>
      <c r="M16" s="11"/>
      <c r="N16" s="12">
        <v>300</v>
      </c>
    </row>
    <row r="17" spans="1:14" ht="15">
      <c r="A17" s="1"/>
      <c r="B17" s="1"/>
      <c r="C17" s="1" t="s">
        <v>14</v>
      </c>
      <c r="D17" s="1"/>
      <c r="E17" s="1"/>
      <c r="F17" s="10">
        <f>SUM(F9:F16)</f>
        <v>814.87</v>
      </c>
      <c r="G17" s="10"/>
      <c r="H17" s="10">
        <f>SUM(H9:H16)</f>
        <v>908</v>
      </c>
      <c r="I17" s="10"/>
      <c r="J17" s="10">
        <f>SUM(J9:J16)</f>
        <v>1233</v>
      </c>
      <c r="K17" s="10"/>
      <c r="L17" s="10">
        <f>SUM(L9:L16)</f>
        <v>1705</v>
      </c>
      <c r="M17" s="11"/>
      <c r="N17" s="10">
        <f>SUM(N9:N16)</f>
        <v>1575</v>
      </c>
    </row>
    <row r="18" spans="1:14" ht="15" customHeight="1">
      <c r="A18" s="1"/>
      <c r="B18" s="1"/>
      <c r="C18" s="1" t="s">
        <v>15</v>
      </c>
      <c r="D18" s="1"/>
      <c r="E18" s="1"/>
      <c r="F18" s="10"/>
      <c r="G18" s="10"/>
      <c r="H18" s="10"/>
      <c r="I18" s="10"/>
      <c r="J18" s="10"/>
      <c r="K18" s="10"/>
      <c r="L18" s="13"/>
      <c r="M18" s="11"/>
      <c r="N18" s="11"/>
    </row>
    <row r="19" spans="1:14" ht="15">
      <c r="A19" s="1"/>
      <c r="B19" s="1"/>
      <c r="C19" s="1"/>
      <c r="D19" s="1" t="s">
        <v>16</v>
      </c>
      <c r="E19" s="1"/>
      <c r="F19" s="10">
        <v>559.82</v>
      </c>
      <c r="G19" s="10"/>
      <c r="H19" s="10">
        <v>425</v>
      </c>
      <c r="I19" s="10"/>
      <c r="J19" s="10">
        <v>600</v>
      </c>
      <c r="K19" s="10"/>
      <c r="L19" s="10">
        <v>600</v>
      </c>
      <c r="M19" s="11"/>
      <c r="N19" s="11">
        <v>600</v>
      </c>
    </row>
    <row r="20" spans="1:14" ht="15">
      <c r="A20" s="1"/>
      <c r="B20" s="1"/>
      <c r="C20" s="1"/>
      <c r="D20" s="1" t="s">
        <v>17</v>
      </c>
      <c r="E20" s="1"/>
      <c r="F20" s="10">
        <v>3806</v>
      </c>
      <c r="G20" s="10"/>
      <c r="H20" s="10">
        <v>2855</v>
      </c>
      <c r="I20" s="10"/>
      <c r="J20" s="10">
        <v>3806</v>
      </c>
      <c r="K20" s="10"/>
      <c r="L20" s="10">
        <v>3806</v>
      </c>
      <c r="M20" s="11"/>
      <c r="N20" s="11">
        <v>3806</v>
      </c>
    </row>
    <row r="21" spans="1:15" ht="15">
      <c r="A21" s="1"/>
      <c r="B21" s="1"/>
      <c r="C21" s="1"/>
      <c r="D21" s="1" t="s">
        <v>18</v>
      </c>
      <c r="E21" s="1"/>
      <c r="F21" s="10">
        <v>300</v>
      </c>
      <c r="G21" s="10"/>
      <c r="H21" s="10">
        <v>300</v>
      </c>
      <c r="I21" s="10"/>
      <c r="J21" s="10">
        <v>300</v>
      </c>
      <c r="K21" s="10"/>
      <c r="L21" s="10">
        <v>300</v>
      </c>
      <c r="M21" s="11"/>
      <c r="N21" s="11">
        <v>500</v>
      </c>
      <c r="O21">
        <v>2</v>
      </c>
    </row>
    <row r="22" spans="1:15" ht="15">
      <c r="A22" s="1"/>
      <c r="B22" s="1"/>
      <c r="C22" s="1"/>
      <c r="D22" s="1" t="s">
        <v>19</v>
      </c>
      <c r="E22" s="1"/>
      <c r="F22" s="10">
        <v>945.01</v>
      </c>
      <c r="G22" s="10"/>
      <c r="H22" s="10">
        <v>987</v>
      </c>
      <c r="I22" s="10"/>
      <c r="J22" s="10">
        <f>749+119+100+95+95</f>
        <v>1158</v>
      </c>
      <c r="K22" s="10"/>
      <c r="L22" s="10">
        <v>1000</v>
      </c>
      <c r="M22" s="11"/>
      <c r="N22" s="11">
        <v>1000</v>
      </c>
      <c r="O22">
        <v>3</v>
      </c>
    </row>
    <row r="23" spans="1:14" ht="15">
      <c r="A23" s="1"/>
      <c r="B23" s="1"/>
      <c r="C23" s="1"/>
      <c r="D23" s="1" t="s">
        <v>20</v>
      </c>
      <c r="E23" s="1"/>
      <c r="F23" s="10">
        <v>49.42</v>
      </c>
      <c r="G23" s="10"/>
      <c r="H23" s="10">
        <v>50</v>
      </c>
      <c r="I23" s="10"/>
      <c r="J23" s="10">
        <v>100</v>
      </c>
      <c r="K23" s="10"/>
      <c r="L23" s="10">
        <v>100</v>
      </c>
      <c r="M23" s="11"/>
      <c r="N23" s="11">
        <v>100</v>
      </c>
    </row>
    <row r="24" spans="1:14" ht="15">
      <c r="A24" s="1"/>
      <c r="B24" s="1"/>
      <c r="C24" s="1"/>
      <c r="D24" s="1" t="s">
        <v>21</v>
      </c>
      <c r="E24" s="1"/>
      <c r="F24" s="10">
        <v>1575.65</v>
      </c>
      <c r="G24" s="10"/>
      <c r="H24" s="10">
        <v>1363</v>
      </c>
      <c r="I24" s="10"/>
      <c r="J24" s="10">
        <f>1076+(143.58*4)</f>
        <v>1650.3200000000002</v>
      </c>
      <c r="K24" s="10"/>
      <c r="L24" s="10">
        <v>1700</v>
      </c>
      <c r="M24" s="11"/>
      <c r="N24" s="11">
        <v>1800</v>
      </c>
    </row>
    <row r="25" spans="1:14" ht="15">
      <c r="A25" s="1"/>
      <c r="B25" s="1"/>
      <c r="C25" s="1"/>
      <c r="D25" s="1" t="s">
        <v>22</v>
      </c>
      <c r="E25" s="1"/>
      <c r="F25" s="10">
        <v>5253</v>
      </c>
      <c r="G25" s="10"/>
      <c r="H25" s="10">
        <v>4510</v>
      </c>
      <c r="I25" s="10"/>
      <c r="J25" s="10">
        <v>5411</v>
      </c>
      <c r="K25" s="10"/>
      <c r="L25" s="10">
        <v>5411</v>
      </c>
      <c r="M25" s="11"/>
      <c r="N25" s="11">
        <v>5760</v>
      </c>
    </row>
    <row r="26" spans="1:14" ht="15">
      <c r="A26" s="1"/>
      <c r="B26" s="1"/>
      <c r="C26" s="1"/>
      <c r="D26" s="1" t="s">
        <v>23</v>
      </c>
      <c r="E26" s="1"/>
      <c r="F26" s="10">
        <v>1895</v>
      </c>
      <c r="G26" s="10"/>
      <c r="H26" s="10">
        <v>1445</v>
      </c>
      <c r="I26" s="10"/>
      <c r="J26" s="10">
        <v>1900</v>
      </c>
      <c r="K26" s="10"/>
      <c r="L26" s="10">
        <v>2000</v>
      </c>
      <c r="M26" s="11"/>
      <c r="N26" s="11">
        <v>1900</v>
      </c>
    </row>
    <row r="27" spans="1:14" ht="15">
      <c r="A27" s="1"/>
      <c r="B27" s="1"/>
      <c r="C27" s="1"/>
      <c r="D27" s="1" t="s">
        <v>24</v>
      </c>
      <c r="E27" s="1"/>
      <c r="F27" s="10">
        <v>188.16</v>
      </c>
      <c r="G27" s="10"/>
      <c r="H27" s="10">
        <v>75</v>
      </c>
      <c r="I27" s="10"/>
      <c r="J27" s="10">
        <v>150</v>
      </c>
      <c r="K27" s="10"/>
      <c r="L27" s="10">
        <v>185</v>
      </c>
      <c r="M27" s="11"/>
      <c r="N27" s="11">
        <v>190</v>
      </c>
    </row>
    <row r="28" spans="1:15" ht="15.75" thickBot="1">
      <c r="A28" s="1"/>
      <c r="B28" s="1"/>
      <c r="C28" s="1"/>
      <c r="D28" s="1" t="s">
        <v>25</v>
      </c>
      <c r="E28" s="1"/>
      <c r="F28" s="12">
        <v>1237.19</v>
      </c>
      <c r="G28" s="10"/>
      <c r="H28" s="12">
        <v>1719</v>
      </c>
      <c r="I28" s="10"/>
      <c r="J28" s="12">
        <v>1600</v>
      </c>
      <c r="K28" s="10"/>
      <c r="L28" s="12">
        <v>1300</v>
      </c>
      <c r="M28" s="11"/>
      <c r="N28" s="12">
        <v>1600</v>
      </c>
      <c r="O28" s="22">
        <v>4</v>
      </c>
    </row>
    <row r="29" spans="1:14" ht="15">
      <c r="A29" s="1"/>
      <c r="B29" s="1"/>
      <c r="C29" s="1" t="s">
        <v>26</v>
      </c>
      <c r="D29" s="1"/>
      <c r="E29" s="1"/>
      <c r="F29" s="10">
        <f>ROUND(SUM(F18:F28),5)</f>
        <v>15809.25</v>
      </c>
      <c r="G29" s="10"/>
      <c r="H29" s="10">
        <f>ROUND(SUM(H18:H28),5)</f>
        <v>13729</v>
      </c>
      <c r="I29" s="10"/>
      <c r="J29" s="10">
        <f>ROUND(SUM(J18:J28),5)</f>
        <v>16675.32</v>
      </c>
      <c r="K29" s="10"/>
      <c r="L29" s="10">
        <f>ROUND(SUM(L19:L28),5)</f>
        <v>16402</v>
      </c>
      <c r="M29" s="11"/>
      <c r="N29" s="10">
        <f>ROUND(SUM(N19:N28),5)</f>
        <v>17256</v>
      </c>
    </row>
    <row r="30" spans="1:14" ht="30" customHeight="1">
      <c r="A30" s="1"/>
      <c r="B30" s="1"/>
      <c r="C30" s="1" t="s">
        <v>27</v>
      </c>
      <c r="D30" s="1"/>
      <c r="E30" s="1"/>
      <c r="F30" s="10"/>
      <c r="G30" s="10"/>
      <c r="H30" s="10"/>
      <c r="I30" s="10"/>
      <c r="J30" s="10"/>
      <c r="K30" s="10"/>
      <c r="L30" s="13"/>
      <c r="M30" s="11"/>
      <c r="N30" s="11"/>
    </row>
    <row r="31" spans="1:14" ht="15">
      <c r="A31" s="1"/>
      <c r="B31" s="1"/>
      <c r="C31" s="1"/>
      <c r="D31" s="1" t="s">
        <v>28</v>
      </c>
      <c r="E31" s="1"/>
      <c r="F31" s="10">
        <v>1428</v>
      </c>
      <c r="G31" s="10"/>
      <c r="H31" s="10">
        <v>1457</v>
      </c>
      <c r="I31" s="10"/>
      <c r="J31" s="10">
        <v>1457</v>
      </c>
      <c r="K31" s="10"/>
      <c r="L31" s="10">
        <v>1457</v>
      </c>
      <c r="M31" s="11"/>
      <c r="N31" s="11">
        <v>1490</v>
      </c>
    </row>
    <row r="32" spans="1:14" ht="15">
      <c r="A32" s="1"/>
      <c r="B32" s="1"/>
      <c r="C32" s="1"/>
      <c r="D32" s="1" t="s">
        <v>29</v>
      </c>
      <c r="E32" s="1"/>
      <c r="F32" s="10">
        <v>10</v>
      </c>
      <c r="G32" s="10"/>
      <c r="H32" s="10"/>
      <c r="I32" s="10"/>
      <c r="J32" s="10">
        <v>10</v>
      </c>
      <c r="K32" s="10"/>
      <c r="L32" s="10">
        <v>10</v>
      </c>
      <c r="M32" s="11"/>
      <c r="N32" s="11">
        <v>10</v>
      </c>
    </row>
    <row r="33" spans="1:14" ht="15">
      <c r="A33" s="1"/>
      <c r="B33" s="1"/>
      <c r="C33" s="1"/>
      <c r="D33" s="1" t="s">
        <v>30</v>
      </c>
      <c r="E33" s="1"/>
      <c r="F33" s="10">
        <v>128</v>
      </c>
      <c r="G33" s="10"/>
      <c r="H33" s="10"/>
      <c r="I33" s="10"/>
      <c r="J33" s="10">
        <v>131</v>
      </c>
      <c r="K33" s="10"/>
      <c r="L33" s="10">
        <v>131</v>
      </c>
      <c r="M33" s="11"/>
      <c r="N33" s="11">
        <v>140</v>
      </c>
    </row>
    <row r="34" spans="1:14" ht="15">
      <c r="A34" s="1"/>
      <c r="B34" s="1"/>
      <c r="C34" s="1"/>
      <c r="D34" s="1" t="s">
        <v>31</v>
      </c>
      <c r="E34" s="1"/>
      <c r="F34" s="10">
        <v>265</v>
      </c>
      <c r="G34" s="10"/>
      <c r="H34" s="10"/>
      <c r="I34" s="10"/>
      <c r="J34" s="10">
        <v>270</v>
      </c>
      <c r="K34" s="10"/>
      <c r="L34" s="10">
        <v>270</v>
      </c>
      <c r="M34" s="11"/>
      <c r="N34" s="11">
        <v>280</v>
      </c>
    </row>
    <row r="35" spans="1:14" ht="15">
      <c r="A35" s="1"/>
      <c r="B35" s="1"/>
      <c r="C35" s="1"/>
      <c r="D35" s="1" t="s">
        <v>32</v>
      </c>
      <c r="E35" s="1"/>
      <c r="F35" s="10">
        <v>56</v>
      </c>
      <c r="G35" s="10"/>
      <c r="H35" s="10"/>
      <c r="I35" s="10"/>
      <c r="J35" s="10">
        <v>57</v>
      </c>
      <c r="K35" s="10"/>
      <c r="L35" s="10">
        <v>57</v>
      </c>
      <c r="M35" s="11"/>
      <c r="N35" s="11">
        <v>60</v>
      </c>
    </row>
    <row r="36" spans="1:14" ht="15">
      <c r="A36" s="1"/>
      <c r="B36" s="1"/>
      <c r="C36" s="1"/>
      <c r="D36" s="1" t="s">
        <v>33</v>
      </c>
      <c r="E36" s="1"/>
      <c r="F36" s="10">
        <v>50</v>
      </c>
      <c r="G36" s="10"/>
      <c r="H36" s="10">
        <v>50</v>
      </c>
      <c r="I36" s="10"/>
      <c r="J36" s="10">
        <v>50</v>
      </c>
      <c r="K36" s="10"/>
      <c r="L36" s="10">
        <v>50</v>
      </c>
      <c r="M36" s="11"/>
      <c r="N36" s="11">
        <v>50</v>
      </c>
    </row>
    <row r="37" spans="1:15" ht="15">
      <c r="A37" s="1"/>
      <c r="B37" s="1"/>
      <c r="C37" s="1"/>
      <c r="D37" s="1" t="s">
        <v>34</v>
      </c>
      <c r="E37" s="1"/>
      <c r="F37" s="10">
        <v>255</v>
      </c>
      <c r="G37" s="10"/>
      <c r="H37" s="10">
        <v>260</v>
      </c>
      <c r="I37" s="10"/>
      <c r="J37" s="10">
        <v>260</v>
      </c>
      <c r="K37" s="10"/>
      <c r="L37" s="10">
        <v>260</v>
      </c>
      <c r="M37" s="11"/>
      <c r="N37" s="11">
        <v>275</v>
      </c>
      <c r="O37" s="22">
        <v>5</v>
      </c>
    </row>
    <row r="38" spans="1:15" ht="15">
      <c r="A38" s="1"/>
      <c r="B38" s="1"/>
      <c r="C38" s="1"/>
      <c r="D38" s="1" t="s">
        <v>35</v>
      </c>
      <c r="E38" s="1"/>
      <c r="F38" s="10">
        <v>5408</v>
      </c>
      <c r="G38" s="10"/>
      <c r="H38" s="10">
        <v>4365</v>
      </c>
      <c r="I38" s="10"/>
      <c r="J38" s="10">
        <v>5516</v>
      </c>
      <c r="K38" s="10"/>
      <c r="L38" s="10">
        <v>5516</v>
      </c>
      <c r="M38" s="11"/>
      <c r="N38" s="11">
        <v>5800</v>
      </c>
      <c r="O38" s="22">
        <v>5</v>
      </c>
    </row>
    <row r="39" spans="1:14" ht="15">
      <c r="A39" s="1"/>
      <c r="B39" s="1"/>
      <c r="C39" s="1"/>
      <c r="D39" s="1" t="s">
        <v>36</v>
      </c>
      <c r="E39" s="1"/>
      <c r="F39" s="10">
        <v>50</v>
      </c>
      <c r="G39" s="10"/>
      <c r="H39" s="10"/>
      <c r="I39" s="10"/>
      <c r="J39" s="10">
        <v>50</v>
      </c>
      <c r="K39" s="10"/>
      <c r="L39" s="10">
        <v>50</v>
      </c>
      <c r="M39" s="11"/>
      <c r="N39" s="11">
        <v>75</v>
      </c>
    </row>
    <row r="40" spans="1:14" ht="15">
      <c r="A40" s="1"/>
      <c r="B40" s="1"/>
      <c r="C40" s="1"/>
      <c r="D40" s="1" t="s">
        <v>37</v>
      </c>
      <c r="E40" s="1"/>
      <c r="F40" s="10">
        <v>100</v>
      </c>
      <c r="G40" s="10"/>
      <c r="H40" s="10">
        <v>100</v>
      </c>
      <c r="I40" s="10"/>
      <c r="J40" s="10">
        <v>100</v>
      </c>
      <c r="K40" s="10"/>
      <c r="L40" s="13"/>
      <c r="M40" s="11"/>
      <c r="N40" s="11">
        <v>100</v>
      </c>
    </row>
    <row r="41" spans="1:14" ht="15.75" thickBot="1">
      <c r="A41" s="1"/>
      <c r="B41" s="1"/>
      <c r="C41" s="1"/>
      <c r="D41" s="1" t="s">
        <v>38</v>
      </c>
      <c r="E41" s="1"/>
      <c r="F41" s="12">
        <v>204</v>
      </c>
      <c r="G41" s="10"/>
      <c r="H41" s="12">
        <v>208</v>
      </c>
      <c r="I41" s="10"/>
      <c r="J41" s="12">
        <v>208</v>
      </c>
      <c r="K41" s="10"/>
      <c r="L41" s="12">
        <v>208</v>
      </c>
      <c r="M41" s="11"/>
      <c r="N41" s="12">
        <v>220</v>
      </c>
    </row>
    <row r="42" spans="1:14" ht="15.75" thickBot="1">
      <c r="A42" s="1"/>
      <c r="B42" s="1"/>
      <c r="C42" s="1" t="s">
        <v>39</v>
      </c>
      <c r="D42" s="1"/>
      <c r="E42" s="1"/>
      <c r="F42" s="10">
        <f>ROUND(SUM(F30:F41),5)</f>
        <v>7954</v>
      </c>
      <c r="G42" s="10"/>
      <c r="H42" s="10">
        <f>ROUND(SUM(H30:H41),5)</f>
        <v>6440</v>
      </c>
      <c r="I42" s="10"/>
      <c r="J42" s="10">
        <f>ROUND(SUM(J30:J41),5)</f>
        <v>8109</v>
      </c>
      <c r="K42" s="10"/>
      <c r="L42" s="14">
        <f>SUM(L31:L41)</f>
        <v>8009</v>
      </c>
      <c r="M42" s="11"/>
      <c r="N42" s="14">
        <f>SUM(N31:N41)</f>
        <v>8500</v>
      </c>
    </row>
    <row r="43" spans="1:14" ht="14.25" customHeight="1" thickBot="1">
      <c r="A43" s="1"/>
      <c r="B43" s="1" t="s">
        <v>40</v>
      </c>
      <c r="C43" s="1"/>
      <c r="D43" s="1"/>
      <c r="E43" s="1"/>
      <c r="F43" s="15">
        <f>ROUND(F7+F17+F29+F42,5)</f>
        <v>24578.12</v>
      </c>
      <c r="G43" s="10"/>
      <c r="H43" s="15">
        <f>ROUND(H7+H17+H29+H42,5)</f>
        <v>21077</v>
      </c>
      <c r="I43" s="10"/>
      <c r="J43" s="15">
        <f>ROUND(J7+J17+J29+J42,5)</f>
        <v>26017.32</v>
      </c>
      <c r="K43" s="10"/>
      <c r="L43" s="15">
        <f>ROUND(L7+L17+L29+L42,5)</f>
        <v>26116</v>
      </c>
      <c r="M43" s="11"/>
      <c r="N43" s="15">
        <f>ROUND(N7+N17+N29+N42,5)</f>
        <v>27331</v>
      </c>
    </row>
    <row r="44" spans="1:15" s="2" customFormat="1" ht="15.75" customHeight="1" thickBot="1">
      <c r="A44" s="1" t="s">
        <v>41</v>
      </c>
      <c r="B44" s="1"/>
      <c r="C44" s="1"/>
      <c r="D44" s="1"/>
      <c r="E44" s="1"/>
      <c r="F44" s="16">
        <f>ROUND(F6-F43,5)</f>
        <v>690.59</v>
      </c>
      <c r="G44" s="17"/>
      <c r="H44" s="16">
        <f>ROUND(H6-H43,5)</f>
        <v>1769</v>
      </c>
      <c r="I44" s="17"/>
      <c r="J44" s="16">
        <f>ROUND(J6-J43,5)</f>
        <v>763.68</v>
      </c>
      <c r="K44" s="17"/>
      <c r="L44" s="16">
        <f>ROUND(L6-L43,5)</f>
        <v>0</v>
      </c>
      <c r="M44" s="18"/>
      <c r="N44" s="16">
        <f>ROUND(N6-N43,5)</f>
        <v>0</v>
      </c>
      <c r="O44" s="17"/>
    </row>
    <row r="45" ht="15.75" thickTop="1"/>
    <row r="46" ht="15">
      <c r="A46" s="4" t="s">
        <v>49</v>
      </c>
    </row>
    <row r="47" spans="1:16" ht="15">
      <c r="A47" s="23">
        <v>1</v>
      </c>
      <c r="B47" s="23" t="s">
        <v>50</v>
      </c>
      <c r="C47" s="23"/>
      <c r="D47" s="23"/>
      <c r="E47" s="23"/>
      <c r="F47" s="24"/>
      <c r="G47" s="24"/>
      <c r="H47" s="24"/>
      <c r="I47" s="24"/>
      <c r="J47" s="24"/>
      <c r="K47" s="24"/>
      <c r="L47" s="24"/>
      <c r="M47" s="25"/>
      <c r="N47" s="25"/>
      <c r="O47" s="26"/>
      <c r="P47" s="26"/>
    </row>
    <row r="48" spans="1:16" ht="15">
      <c r="A48" s="23">
        <v>2</v>
      </c>
      <c r="B48" s="23" t="s">
        <v>51</v>
      </c>
      <c r="C48" s="23"/>
      <c r="D48" s="23"/>
      <c r="E48" s="23"/>
      <c r="F48" s="24"/>
      <c r="G48" s="24"/>
      <c r="H48" s="24"/>
      <c r="I48" s="24"/>
      <c r="J48" s="24"/>
      <c r="K48" s="24"/>
      <c r="L48" s="24"/>
      <c r="M48" s="25"/>
      <c r="N48" s="25"/>
      <c r="O48" s="26"/>
      <c r="P48" s="26"/>
    </row>
    <row r="49" spans="1:16" ht="15">
      <c r="A49" s="23">
        <v>3</v>
      </c>
      <c r="B49" s="23" t="s">
        <v>53</v>
      </c>
      <c r="C49" s="23"/>
      <c r="D49" s="23"/>
      <c r="E49" s="23"/>
      <c r="F49" s="24"/>
      <c r="G49" s="24"/>
      <c r="H49" s="24"/>
      <c r="I49" s="24"/>
      <c r="J49" s="24"/>
      <c r="K49" s="24"/>
      <c r="L49" s="24"/>
      <c r="M49" s="25"/>
      <c r="N49" s="25"/>
      <c r="O49" s="26"/>
      <c r="P49" s="26"/>
    </row>
    <row r="50" spans="1:16" ht="15">
      <c r="A50" s="23">
        <v>4</v>
      </c>
      <c r="B50" s="23" t="s">
        <v>52</v>
      </c>
      <c r="C50" s="23"/>
      <c r="D50" s="23"/>
      <c r="E50" s="23"/>
      <c r="F50" s="24"/>
      <c r="G50" s="24"/>
      <c r="H50" s="24"/>
      <c r="I50" s="24"/>
      <c r="J50" s="24"/>
      <c r="K50" s="24"/>
      <c r="L50" s="24"/>
      <c r="M50" s="25"/>
      <c r="N50" s="25"/>
      <c r="O50" s="26"/>
      <c r="P50" s="26"/>
    </row>
    <row r="51" spans="1:16" ht="15">
      <c r="A51" s="23">
        <v>5</v>
      </c>
      <c r="B51" s="23" t="s">
        <v>54</v>
      </c>
      <c r="C51" s="23"/>
      <c r="D51" s="23"/>
      <c r="E51" s="23"/>
      <c r="F51" s="24"/>
      <c r="G51" s="24"/>
      <c r="H51" s="24"/>
      <c r="I51" s="24"/>
      <c r="J51" s="24"/>
      <c r="K51" s="24"/>
      <c r="L51" s="24"/>
      <c r="M51" s="25"/>
      <c r="N51" s="25"/>
      <c r="O51" s="26"/>
      <c r="P51" s="26"/>
    </row>
    <row r="52" spans="1:16" ht="15">
      <c r="A52" s="23"/>
      <c r="B52" s="23"/>
      <c r="C52" s="23"/>
      <c r="D52" s="23"/>
      <c r="E52" s="23"/>
      <c r="F52" s="24"/>
      <c r="G52" s="24"/>
      <c r="H52" s="24"/>
      <c r="I52" s="24"/>
      <c r="J52" s="24"/>
      <c r="K52" s="24"/>
      <c r="L52" s="24"/>
      <c r="M52" s="25"/>
      <c r="N52" s="25"/>
      <c r="O52" s="26"/>
      <c r="P52" s="26"/>
    </row>
    <row r="53" spans="1:16" ht="15">
      <c r="A53" s="23"/>
      <c r="B53" s="23"/>
      <c r="C53" s="23"/>
      <c r="D53" s="23"/>
      <c r="E53" s="23"/>
      <c r="F53" s="24"/>
      <c r="G53" s="24"/>
      <c r="H53" s="24"/>
      <c r="I53" s="24"/>
      <c r="J53" s="24"/>
      <c r="K53" s="24"/>
      <c r="L53" s="24"/>
      <c r="M53" s="25"/>
      <c r="N53" s="25"/>
      <c r="O53" s="26"/>
      <c r="P53" s="26"/>
    </row>
    <row r="54" spans="1:16" ht="15">
      <c r="A54" s="23"/>
      <c r="B54" s="23"/>
      <c r="C54" s="23"/>
      <c r="D54" s="23"/>
      <c r="E54" s="23"/>
      <c r="F54" s="24"/>
      <c r="G54" s="24"/>
      <c r="H54" s="24"/>
      <c r="I54" s="24"/>
      <c r="J54" s="24"/>
      <c r="K54" s="24"/>
      <c r="L54" s="24"/>
      <c r="M54" s="25"/>
      <c r="N54" s="25"/>
      <c r="O54" s="26"/>
      <c r="P54" s="26"/>
    </row>
    <row r="55" spans="1:16" ht="15">
      <c r="A55" s="23"/>
      <c r="B55" s="23"/>
      <c r="C55" s="23"/>
      <c r="D55" s="23"/>
      <c r="E55" s="23"/>
      <c r="F55" s="24"/>
      <c r="G55" s="24"/>
      <c r="H55" s="24"/>
      <c r="I55" s="24"/>
      <c r="J55" s="24"/>
      <c r="K55" s="24"/>
      <c r="L55" s="24"/>
      <c r="M55" s="25"/>
      <c r="N55" s="25"/>
      <c r="O55" s="26"/>
      <c r="P55" s="26"/>
    </row>
    <row r="56" spans="1:16" ht="15">
      <c r="A56" s="23"/>
      <c r="B56" s="23"/>
      <c r="C56" s="23"/>
      <c r="D56" s="23"/>
      <c r="E56" s="23"/>
      <c r="F56" s="24"/>
      <c r="G56" s="24"/>
      <c r="H56" s="24"/>
      <c r="I56" s="24"/>
      <c r="J56" s="24"/>
      <c r="K56" s="24"/>
      <c r="L56" s="24"/>
      <c r="M56" s="25"/>
      <c r="N56" s="25"/>
      <c r="O56" s="26"/>
      <c r="P56" s="26"/>
    </row>
    <row r="57" spans="1:16" ht="15">
      <c r="A57" s="23"/>
      <c r="B57" s="23"/>
      <c r="C57" s="23"/>
      <c r="D57" s="23"/>
      <c r="E57" s="23"/>
      <c r="F57" s="24"/>
      <c r="G57" s="24"/>
      <c r="H57" s="24"/>
      <c r="I57" s="24"/>
      <c r="J57" s="24"/>
      <c r="K57" s="24"/>
      <c r="L57" s="24"/>
      <c r="M57" s="25"/>
      <c r="N57" s="25"/>
      <c r="O57" s="26"/>
      <c r="P57" s="26"/>
    </row>
    <row r="58" spans="1:16" ht="15">
      <c r="A58" s="23"/>
      <c r="B58" s="23"/>
      <c r="C58" s="23"/>
      <c r="D58" s="23"/>
      <c r="E58" s="23"/>
      <c r="F58" s="24"/>
      <c r="G58" s="24"/>
      <c r="H58" s="24"/>
      <c r="I58" s="24"/>
      <c r="J58" s="24"/>
      <c r="K58" s="24"/>
      <c r="L58" s="24"/>
      <c r="M58" s="25"/>
      <c r="N58" s="25"/>
      <c r="O58" s="26"/>
      <c r="P58" s="26"/>
    </row>
    <row r="59" spans="1:16" ht="15">
      <c r="A59" s="23"/>
      <c r="B59" s="23"/>
      <c r="C59" s="23"/>
      <c r="D59" s="23"/>
      <c r="E59" s="23"/>
      <c r="F59" s="24"/>
      <c r="G59" s="24"/>
      <c r="H59" s="24"/>
      <c r="I59" s="24"/>
      <c r="J59" s="24"/>
      <c r="K59" s="24"/>
      <c r="L59" s="24"/>
      <c r="M59" s="25"/>
      <c r="N59" s="25"/>
      <c r="O59" s="26"/>
      <c r="P59" s="26"/>
    </row>
    <row r="60" spans="1:16" ht="15">
      <c r="A60" s="23"/>
      <c r="B60" s="23"/>
      <c r="C60" s="23"/>
      <c r="D60" s="23"/>
      <c r="E60" s="23"/>
      <c r="F60" s="24"/>
      <c r="G60" s="24"/>
      <c r="H60" s="24"/>
      <c r="I60" s="24"/>
      <c r="J60" s="24"/>
      <c r="K60" s="24"/>
      <c r="L60" s="24"/>
      <c r="M60" s="25"/>
      <c r="N60" s="25"/>
      <c r="O60" s="26"/>
      <c r="P60" s="26"/>
    </row>
    <row r="61" spans="1:16" ht="15">
      <c r="A61" s="23"/>
      <c r="B61" s="23"/>
      <c r="C61" s="23"/>
      <c r="D61" s="23"/>
      <c r="E61" s="23"/>
      <c r="F61" s="24"/>
      <c r="G61" s="24"/>
      <c r="H61" s="24"/>
      <c r="I61" s="24"/>
      <c r="J61" s="24"/>
      <c r="K61" s="24"/>
      <c r="L61" s="24"/>
      <c r="M61" s="25"/>
      <c r="N61" s="25"/>
      <c r="O61" s="26"/>
      <c r="P61" s="26"/>
    </row>
    <row r="62" spans="1:16" ht="15">
      <c r="A62" s="23"/>
      <c r="B62" s="23"/>
      <c r="C62" s="23"/>
      <c r="D62" s="23"/>
      <c r="E62" s="23"/>
      <c r="F62" s="24"/>
      <c r="G62" s="24"/>
      <c r="H62" s="24"/>
      <c r="I62" s="24"/>
      <c r="J62" s="24"/>
      <c r="K62" s="24"/>
      <c r="L62" s="24"/>
      <c r="M62" s="25"/>
      <c r="N62" s="25"/>
      <c r="O62" s="26"/>
      <c r="P62" s="26"/>
    </row>
  </sheetData>
  <sheetProtection/>
  <mergeCells count="1">
    <mergeCell ref="A1:E1"/>
  </mergeCells>
  <printOptions horizontalCentered="1"/>
  <pageMargins left="0.25" right="0.25" top="0.75" bottom="0.75" header="0.3" footer="0.3"/>
  <pageSetup orientation="landscape" r:id="rId1"/>
  <headerFoot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Heath</dc:creator>
  <cp:keywords/>
  <dc:description/>
  <cp:lastModifiedBy>Mark Barker</cp:lastModifiedBy>
  <cp:lastPrinted>2018-04-27T15:10:11Z</cp:lastPrinted>
  <dcterms:created xsi:type="dcterms:W3CDTF">2018-02-19T20:10:40Z</dcterms:created>
  <dcterms:modified xsi:type="dcterms:W3CDTF">2018-04-27T17:34:55Z</dcterms:modified>
  <cp:category/>
  <cp:version/>
  <cp:contentType/>
  <cp:contentStatus/>
</cp:coreProperties>
</file>