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45" windowHeight="8985" activeTab="0"/>
  </bookViews>
  <sheets>
    <sheet name="CMM-BalanceSheet2019-03" sheetId="1" r:id="rId1"/>
  </sheets>
  <definedNames>
    <definedName name="_xlnm.Print_Titles" localSheetId="0">'CMM-BalanceSheet2019-03'!$A:$F,'CMM-BalanceSheet2019-03'!$2:$2</definedName>
  </definedNames>
  <calcPr fullCalcOnLoad="1"/>
</workbook>
</file>

<file path=xl/sharedStrings.xml><?xml version="1.0" encoding="utf-8"?>
<sst xmlns="http://schemas.openxmlformats.org/spreadsheetml/2006/main" count="68" uniqueCount="66">
  <si>
    <t>ASSETS</t>
  </si>
  <si>
    <t>Current Assets</t>
  </si>
  <si>
    <t>Checking/Savings</t>
  </si>
  <si>
    <t>Checking 123410166</t>
  </si>
  <si>
    <t>Money Market 101049498</t>
  </si>
  <si>
    <t>Total Checking/Savings</t>
  </si>
  <si>
    <t>Other Current Assets</t>
  </si>
  <si>
    <t>Prepaid Electricity</t>
  </si>
  <si>
    <t>Prepaid Expense - Other</t>
  </si>
  <si>
    <t>Prepaid Insurance</t>
  </si>
  <si>
    <t>Total Other Current Assets</t>
  </si>
  <si>
    <t>Total Current Assets</t>
  </si>
  <si>
    <t>Fixed Assets</t>
  </si>
  <si>
    <t>Building</t>
  </si>
  <si>
    <t>Land</t>
  </si>
  <si>
    <t>Total Fixed Assets</t>
  </si>
  <si>
    <t>Other Assets</t>
  </si>
  <si>
    <t>NH Comm. Loan Fund</t>
  </si>
  <si>
    <t>NHCLF 2019 2% L-01623</t>
  </si>
  <si>
    <t>NHCLF 2019 3% L-01400</t>
  </si>
  <si>
    <t>NHCLF 2020 2% L-01396</t>
  </si>
  <si>
    <t>NHCLF 2020 3% L-01496</t>
  </si>
  <si>
    <t>NHCLF 2021 2% L-01398</t>
  </si>
  <si>
    <t>NHCLF 2021 2% L-01733</t>
  </si>
  <si>
    <t>NHCLF 2022 3% L-01622</t>
  </si>
  <si>
    <t>NHCLF 2023 3% L-01399</t>
  </si>
  <si>
    <t>NHCLF 2024 3% L-01862</t>
  </si>
  <si>
    <t>NHCLF 2025 4% L-01861</t>
  </si>
  <si>
    <t>NHCLF 2026 4% L-01860</t>
  </si>
  <si>
    <t>NHCLF 2027 4% L-01859</t>
  </si>
  <si>
    <t>NHCLF 2028 5% L-01858</t>
  </si>
  <si>
    <t>Total NH Comm. Loan Fund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</si>
  <si>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</si>
  <si>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</si>
  <si>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</si>
  <si>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</si>
  <si>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</si>
  <si>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</si>
  <si>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Building &amp; Grounds Fund</t>
  </si>
  <si>
    <t>Friendly Assistance Fund</t>
  </si>
  <si>
    <t>Operating Reserve</t>
  </si>
  <si>
    <t>Solar Grant Funds</t>
  </si>
  <si>
    <t>Special Projects</t>
  </si>
  <si>
    <t>Christine Imbiti - Kakamega</t>
  </si>
  <si>
    <t>Social Justice</t>
  </si>
  <si>
    <t>Total Special Projects</t>
  </si>
  <si>
    <t>Total Other Current Liabilities</t>
  </si>
  <si>
    <t>Total Current Liabilities</t>
  </si>
  <si>
    <t>Long Term Liabilities</t>
  </si>
  <si>
    <t>Mortgage Loan 1</t>
  </si>
  <si>
    <t>Replacement Reserve</t>
  </si>
  <si>
    <t>Total Long Term Liabilities</t>
  </si>
  <si>
    <t>Total Liabilities</t>
  </si>
  <si>
    <t>Equity</t>
  </si>
  <si>
    <t>General Fund Balance</t>
  </si>
  <si>
    <t>Unrestricted Net Assets</t>
  </si>
  <si>
    <t>Net Income</t>
  </si>
  <si>
    <t>Total Equity</t>
  </si>
  <si>
    <t>TOTAL LIABILITIES &amp; EQUITY</t>
  </si>
  <si>
    <t>Unrestricted Funds</t>
  </si>
  <si>
    <t>total current assets</t>
  </si>
  <si>
    <t>NH CLF CD's</t>
  </si>
  <si>
    <t>Total Available assets</t>
  </si>
  <si>
    <t>YTD Net Income</t>
  </si>
  <si>
    <t>Net Unrestricted Funds</t>
  </si>
  <si>
    <t>Mar 5,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</si>
</sst>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3" fontId="38" fillId="0" borderId="11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36" fillId="0" borderId="11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2" fontId="0" fillId="0" borderId="0" xfId="44" applyNumberFormat="1" applyFont="1" applyAlignment="1">
      <alignment/>
    </xf>
    <xf numFmtId="3" fontId="0" fillId="0" borderId="11" xfId="0" applyNumberFormat="1" applyBorder="1" applyAlignment="1">
      <alignment/>
    </xf>
    <xf numFmtId="1" fontId="39" fillId="0" borderId="0" xfId="0" applyNumberFormat="1" applyFont="1" applyAlignment="1">
      <alignment/>
    </xf>
    <xf numFmtId="165" fontId="39" fillId="0" borderId="0" xfId="42" applyNumberFormat="1" applyFont="1" applyAlignment="1">
      <alignment/>
    </xf>
    <xf numFmtId="165" fontId="39" fillId="0" borderId="12" xfId="42" applyNumberFormat="1" applyFont="1" applyBorder="1" applyAlignment="1">
      <alignment/>
    </xf>
    <xf numFmtId="165" fontId="39" fillId="0" borderId="13" xfId="42" applyNumberFormat="1" applyFont="1" applyBorder="1" applyAlignment="1">
      <alignment/>
    </xf>
    <xf numFmtId="165" fontId="39" fillId="0" borderId="14" xfId="42" applyNumberFormat="1" applyFont="1" applyBorder="1" applyAlignment="1">
      <alignment/>
    </xf>
    <xf numFmtId="165" fontId="38" fillId="0" borderId="15" xfId="42" applyNumberFormat="1" applyFont="1" applyBorder="1" applyAlignment="1">
      <alignment/>
    </xf>
    <xf numFmtId="165" fontId="41" fillId="0" borderId="14" xfId="42" applyNumberFormat="1" applyFont="1" applyBorder="1" applyAlignment="1">
      <alignment/>
    </xf>
    <xf numFmtId="165" fontId="40" fillId="0" borderId="15" xfId="42" applyNumberFormat="1" applyFont="1" applyBorder="1" applyAlignment="1">
      <alignment/>
    </xf>
    <xf numFmtId="3" fontId="4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"/>
  <sheetViews>
    <sheetView tabSelected="1" zoomScalePageLayoutView="0" workbookViewId="0" topLeftCell="A1">
      <pane xSplit="6" ySplit="2" topLeftCell="G5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5"/>
  <cols>
    <col min="1" max="5" width="3.00390625" style="7" customWidth="1"/>
    <col min="6" max="6" width="35.421875" style="7" customWidth="1"/>
    <col min="7" max="7" width="12.00390625" style="8" bestFit="1" customWidth="1"/>
    <col min="9" max="9" width="10.57421875" style="0" bestFit="1" customWidth="1"/>
  </cols>
  <sheetData>
    <row r="2" spans="1:7" s="6" customFormat="1" ht="15.75" thickBot="1">
      <c r="A2" s="4"/>
      <c r="B2" s="4"/>
      <c r="C2" s="4"/>
      <c r="D2" s="4"/>
      <c r="E2" s="4"/>
      <c r="F2" s="4"/>
      <c r="G2" s="5" t="s">
        <v>65</v>
      </c>
    </row>
    <row r="3" spans="1:7" ht="15.75" thickTop="1">
      <c r="A3" s="1" t="s">
        <v>0</v>
      </c>
      <c r="B3" s="1"/>
      <c r="C3" s="1"/>
      <c r="D3" s="1"/>
      <c r="E3" s="1"/>
      <c r="F3" s="1"/>
      <c r="G3" s="2"/>
    </row>
    <row r="4" spans="1:7" ht="15">
      <c r="A4" s="1"/>
      <c r="B4" s="1" t="s">
        <v>1</v>
      </c>
      <c r="C4" s="1"/>
      <c r="D4" s="1"/>
      <c r="E4" s="1"/>
      <c r="F4" s="1"/>
      <c r="G4" s="2"/>
    </row>
    <row r="5" spans="1:7" ht="15">
      <c r="A5" s="1"/>
      <c r="B5" s="1"/>
      <c r="C5" s="1" t="s">
        <v>2</v>
      </c>
      <c r="D5" s="1"/>
      <c r="E5" s="1"/>
      <c r="F5" s="1"/>
      <c r="G5" s="2"/>
    </row>
    <row r="6" spans="1:10" ht="15">
      <c r="A6" s="1"/>
      <c r="B6" s="1"/>
      <c r="C6" s="1"/>
      <c r="D6" s="1" t="s">
        <v>3</v>
      </c>
      <c r="E6" s="1"/>
      <c r="F6" s="1"/>
      <c r="G6" s="25">
        <v>10871.95</v>
      </c>
      <c r="H6" s="13"/>
      <c r="I6" s="13"/>
      <c r="J6" s="14"/>
    </row>
    <row r="7" spans="1:10" ht="15.75" thickBot="1">
      <c r="A7" s="1"/>
      <c r="B7" s="1"/>
      <c r="C7" s="1"/>
      <c r="D7" s="1" t="s">
        <v>4</v>
      </c>
      <c r="E7" s="1"/>
      <c r="F7" s="1"/>
      <c r="G7" s="26">
        <v>6588.73</v>
      </c>
      <c r="H7" s="16"/>
      <c r="I7" s="13"/>
      <c r="J7" s="14"/>
    </row>
    <row r="8" spans="1:10" ht="15">
      <c r="A8" s="1"/>
      <c r="B8" s="1"/>
      <c r="C8" s="1" t="s">
        <v>5</v>
      </c>
      <c r="D8" s="1"/>
      <c r="E8" s="1"/>
      <c r="F8" s="1"/>
      <c r="G8" s="25">
        <f>ROUND(SUM(G5:G7),5)</f>
        <v>17460.68</v>
      </c>
      <c r="H8" s="14"/>
      <c r="I8" s="13"/>
      <c r="J8" s="14"/>
    </row>
    <row r="9" spans="1:10" ht="15.75" customHeight="1">
      <c r="A9" s="1"/>
      <c r="B9" s="1"/>
      <c r="C9" s="1" t="s">
        <v>6</v>
      </c>
      <c r="D9" s="1"/>
      <c r="E9" s="1"/>
      <c r="F9" s="1"/>
      <c r="G9" s="25"/>
      <c r="H9" s="13"/>
      <c r="I9" s="13"/>
      <c r="J9" s="14"/>
    </row>
    <row r="10" spans="1:10" ht="15">
      <c r="A10" s="1"/>
      <c r="B10" s="1"/>
      <c r="C10" s="1"/>
      <c r="D10" s="1" t="s">
        <v>7</v>
      </c>
      <c r="E10" s="1"/>
      <c r="F10" s="1"/>
      <c r="G10" s="25">
        <v>9250.03</v>
      </c>
      <c r="H10" s="13"/>
      <c r="I10" s="13"/>
      <c r="J10" s="14"/>
    </row>
    <row r="11" spans="1:10" ht="15">
      <c r="A11" s="1"/>
      <c r="B11" s="1"/>
      <c r="C11" s="1"/>
      <c r="D11" s="1" t="s">
        <v>8</v>
      </c>
      <c r="E11" s="1"/>
      <c r="F11" s="1"/>
      <c r="G11" s="25">
        <v>63.99</v>
      </c>
      <c r="H11" s="13"/>
      <c r="I11" s="13"/>
      <c r="J11" s="14"/>
    </row>
    <row r="12" spans="1:10" ht="15.75" thickBot="1">
      <c r="A12" s="1"/>
      <c r="B12" s="1"/>
      <c r="C12" s="1"/>
      <c r="D12" s="1" t="s">
        <v>9</v>
      </c>
      <c r="E12" s="1"/>
      <c r="F12" s="1"/>
      <c r="G12" s="25">
        <v>1573.34</v>
      </c>
      <c r="H12" s="13"/>
      <c r="I12" s="13"/>
      <c r="J12" s="14"/>
    </row>
    <row r="13" spans="1:10" ht="15.75" thickBot="1">
      <c r="A13" s="1"/>
      <c r="B13" s="1"/>
      <c r="C13" s="1" t="s">
        <v>10</v>
      </c>
      <c r="D13" s="1"/>
      <c r="E13" s="1"/>
      <c r="F13" s="1"/>
      <c r="G13" s="27">
        <f>ROUND(SUM(G9:G12),5)</f>
        <v>10887.36</v>
      </c>
      <c r="H13" s="17"/>
      <c r="I13" s="13"/>
      <c r="J13" s="14"/>
    </row>
    <row r="14" spans="1:10" ht="19.5" customHeight="1">
      <c r="A14" s="1"/>
      <c r="B14" s="1" t="s">
        <v>11</v>
      </c>
      <c r="C14" s="1"/>
      <c r="D14" s="1"/>
      <c r="E14" s="1"/>
      <c r="F14" s="1"/>
      <c r="G14" s="25">
        <f>ROUND(G4+G8+G13,5)</f>
        <v>28348.04</v>
      </c>
      <c r="H14" s="10">
        <f>ROUND(G4+G8+G13,5)</f>
        <v>28348.04</v>
      </c>
      <c r="I14" s="13"/>
      <c r="J14" s="14"/>
    </row>
    <row r="15" spans="1:10" ht="17.25" customHeight="1">
      <c r="A15" s="1"/>
      <c r="B15" s="1" t="s">
        <v>12</v>
      </c>
      <c r="C15" s="1"/>
      <c r="D15" s="1"/>
      <c r="E15" s="1"/>
      <c r="F15" s="1"/>
      <c r="G15" s="25"/>
      <c r="H15" s="13"/>
      <c r="I15" s="13"/>
      <c r="J15" s="14"/>
    </row>
    <row r="16" spans="1:10" ht="15">
      <c r="A16" s="1"/>
      <c r="B16" s="1"/>
      <c r="C16" s="1" t="s">
        <v>13</v>
      </c>
      <c r="D16" s="1"/>
      <c r="E16" s="1"/>
      <c r="F16" s="1"/>
      <c r="G16" s="25">
        <v>466454.97</v>
      </c>
      <c r="H16" s="13"/>
      <c r="I16" s="13"/>
      <c r="J16" s="14"/>
    </row>
    <row r="17" spans="1:10" ht="15.75" thickBot="1">
      <c r="A17" s="1"/>
      <c r="B17" s="1"/>
      <c r="C17" s="1" t="s">
        <v>14</v>
      </c>
      <c r="D17" s="1"/>
      <c r="E17" s="1"/>
      <c r="F17" s="1"/>
      <c r="G17" s="26">
        <v>144400</v>
      </c>
      <c r="H17" s="17"/>
      <c r="I17" s="13"/>
      <c r="J17" s="14"/>
    </row>
    <row r="18" spans="1:10" ht="15">
      <c r="A18" s="1"/>
      <c r="B18" s="1" t="s">
        <v>15</v>
      </c>
      <c r="C18" s="1"/>
      <c r="D18" s="1"/>
      <c r="E18" s="1"/>
      <c r="F18" s="1"/>
      <c r="G18" s="25">
        <f>ROUND(SUM(G15:G17),5)</f>
        <v>610854.97</v>
      </c>
      <c r="H18" s="10">
        <f>ROUND(SUM(G15:G17),5)</f>
        <v>610854.97</v>
      </c>
      <c r="I18" s="13"/>
      <c r="J18" s="14"/>
    </row>
    <row r="19" spans="1:10" ht="20.25" customHeight="1" thickBot="1">
      <c r="A19" s="1"/>
      <c r="B19" s="1" t="s">
        <v>16</v>
      </c>
      <c r="C19" s="1"/>
      <c r="D19" s="1"/>
      <c r="E19" s="1"/>
      <c r="F19" s="1"/>
      <c r="G19" s="24"/>
      <c r="H19" s="16"/>
      <c r="I19" s="13"/>
      <c r="J19" s="14"/>
    </row>
    <row r="20" spans="1:10" ht="15.75" hidden="1" thickBot="1">
      <c r="A20" s="1"/>
      <c r="B20" s="1"/>
      <c r="C20" s="1" t="s">
        <v>17</v>
      </c>
      <c r="D20" s="1"/>
      <c r="E20" s="1"/>
      <c r="F20" s="1"/>
      <c r="G20" s="24"/>
      <c r="H20" s="13"/>
      <c r="I20" s="13"/>
      <c r="J20" s="14"/>
    </row>
    <row r="21" spans="1:10" ht="15.75" hidden="1" thickBot="1">
      <c r="A21" s="1"/>
      <c r="B21" s="1"/>
      <c r="C21" s="1"/>
      <c r="D21" s="1" t="s">
        <v>18</v>
      </c>
      <c r="E21" s="1"/>
      <c r="F21" s="1"/>
      <c r="G21" s="24">
        <v>1086.78</v>
      </c>
      <c r="H21" s="13"/>
      <c r="I21" s="13"/>
      <c r="J21" s="14"/>
    </row>
    <row r="22" spans="1:10" ht="15.75" hidden="1" thickBot="1">
      <c r="A22" s="1"/>
      <c r="B22" s="1"/>
      <c r="C22" s="1"/>
      <c r="D22" s="1" t="s">
        <v>19</v>
      </c>
      <c r="E22" s="1"/>
      <c r="F22" s="1"/>
      <c r="G22" s="24">
        <v>1132.79</v>
      </c>
      <c r="H22" s="13"/>
      <c r="I22" s="13"/>
      <c r="J22" s="14"/>
    </row>
    <row r="23" spans="1:10" ht="15.75" hidden="1" thickBot="1">
      <c r="A23" s="1"/>
      <c r="B23" s="1"/>
      <c r="C23" s="1"/>
      <c r="D23" s="1" t="s">
        <v>20</v>
      </c>
      <c r="E23" s="1"/>
      <c r="F23" s="1"/>
      <c r="G23" s="24">
        <v>1061.84</v>
      </c>
      <c r="H23" s="13"/>
      <c r="I23" s="13"/>
      <c r="J23" s="14"/>
    </row>
    <row r="24" spans="1:10" ht="15.75" hidden="1" thickBot="1">
      <c r="A24" s="1"/>
      <c r="B24" s="1"/>
      <c r="C24" s="1"/>
      <c r="D24" s="1" t="s">
        <v>21</v>
      </c>
      <c r="E24" s="1"/>
      <c r="F24" s="1"/>
      <c r="G24" s="24">
        <v>1098.91</v>
      </c>
      <c r="H24" s="13"/>
      <c r="I24" s="13"/>
      <c r="J24" s="14"/>
    </row>
    <row r="25" spans="1:10" ht="15.75" hidden="1" thickBot="1">
      <c r="A25" s="1"/>
      <c r="B25" s="1"/>
      <c r="C25" s="1"/>
      <c r="D25" s="1" t="s">
        <v>22</v>
      </c>
      <c r="E25" s="1"/>
      <c r="F25" s="1"/>
      <c r="G25" s="24">
        <v>1013.37</v>
      </c>
      <c r="H25" s="13"/>
      <c r="I25" s="13"/>
      <c r="J25" s="14"/>
    </row>
    <row r="26" spans="1:10" ht="15.75" hidden="1" thickBot="1">
      <c r="A26" s="1"/>
      <c r="B26" s="1"/>
      <c r="C26" s="1"/>
      <c r="D26" s="1" t="s">
        <v>23</v>
      </c>
      <c r="E26" s="1"/>
      <c r="F26" s="1"/>
      <c r="G26" s="24">
        <v>1128.98</v>
      </c>
      <c r="H26" s="13"/>
      <c r="I26" s="13"/>
      <c r="J26" s="14"/>
    </row>
    <row r="27" spans="1:10" ht="15.75" hidden="1" thickBot="1">
      <c r="A27" s="1"/>
      <c r="B27" s="1"/>
      <c r="C27" s="1"/>
      <c r="D27" s="1" t="s">
        <v>24</v>
      </c>
      <c r="E27" s="1"/>
      <c r="F27" s="1"/>
      <c r="G27" s="24">
        <v>2091</v>
      </c>
      <c r="H27" s="13"/>
      <c r="I27" s="13"/>
      <c r="J27" s="14"/>
    </row>
    <row r="28" spans="1:10" ht="15.75" hidden="1" thickBot="1">
      <c r="A28" s="1"/>
      <c r="B28" s="1"/>
      <c r="C28" s="1"/>
      <c r="D28" s="1" t="s">
        <v>25</v>
      </c>
      <c r="E28" s="1"/>
      <c r="F28" s="1"/>
      <c r="G28" s="24">
        <v>2155.96</v>
      </c>
      <c r="H28" s="13"/>
      <c r="I28" s="13"/>
      <c r="J28" s="14"/>
    </row>
    <row r="29" spans="1:10" ht="15.75" hidden="1" thickBot="1">
      <c r="A29" s="1"/>
      <c r="B29" s="1"/>
      <c r="C29" s="1"/>
      <c r="D29" s="1" t="s">
        <v>26</v>
      </c>
      <c r="E29" s="1"/>
      <c r="F29" s="1"/>
      <c r="G29" s="24">
        <v>2010</v>
      </c>
      <c r="H29" s="13"/>
      <c r="I29" s="13"/>
      <c r="J29" s="14"/>
    </row>
    <row r="30" spans="1:10" ht="15.75" hidden="1" thickBot="1">
      <c r="A30" s="1"/>
      <c r="B30" s="1"/>
      <c r="C30" s="1"/>
      <c r="D30" s="1" t="s">
        <v>27</v>
      </c>
      <c r="E30" s="1"/>
      <c r="F30" s="1"/>
      <c r="G30" s="24">
        <v>2013.33</v>
      </c>
      <c r="H30" s="13"/>
      <c r="I30" s="13"/>
      <c r="J30" s="14"/>
    </row>
    <row r="31" spans="1:10" ht="15.75" hidden="1" thickBot="1">
      <c r="A31" s="1"/>
      <c r="B31" s="1"/>
      <c r="C31" s="1"/>
      <c r="D31" s="1" t="s">
        <v>28</v>
      </c>
      <c r="E31" s="1"/>
      <c r="F31" s="1"/>
      <c r="G31" s="24">
        <v>2013.33</v>
      </c>
      <c r="H31" s="13"/>
      <c r="I31" s="13"/>
      <c r="J31" s="14"/>
    </row>
    <row r="32" spans="1:10" ht="15.75" hidden="1" thickBot="1">
      <c r="A32" s="1"/>
      <c r="B32" s="1"/>
      <c r="C32" s="1"/>
      <c r="D32" s="1" t="s">
        <v>29</v>
      </c>
      <c r="E32" s="1"/>
      <c r="F32" s="1"/>
      <c r="G32" s="24">
        <v>2013.33</v>
      </c>
      <c r="H32" s="13"/>
      <c r="I32" s="13"/>
      <c r="J32" s="14"/>
    </row>
    <row r="33" spans="1:10" ht="15.75" hidden="1" thickBot="1">
      <c r="A33" s="1"/>
      <c r="B33" s="1"/>
      <c r="C33" s="1"/>
      <c r="D33" s="1" t="s">
        <v>30</v>
      </c>
      <c r="E33" s="1"/>
      <c r="F33" s="1"/>
      <c r="G33" s="24">
        <v>2016.66</v>
      </c>
      <c r="H33" s="13"/>
      <c r="I33" s="13"/>
      <c r="J33" s="14"/>
    </row>
    <row r="34" spans="1:10" ht="15.75" thickBot="1">
      <c r="A34" s="1"/>
      <c r="B34" s="1"/>
      <c r="C34" s="1" t="s">
        <v>31</v>
      </c>
      <c r="D34" s="1"/>
      <c r="E34" s="1"/>
      <c r="F34" s="1"/>
      <c r="G34" s="28">
        <f>ROUND(SUM(G20:G33),5)</f>
        <v>20836.28</v>
      </c>
      <c r="H34" s="15">
        <f>ROUND(SUM(G20:G33),5)</f>
        <v>20836.28</v>
      </c>
      <c r="I34" s="17"/>
      <c r="J34" s="14"/>
    </row>
    <row r="35" spans="1:9" ht="30" customHeight="1" hidden="1" thickBot="1">
      <c r="A35" s="1"/>
      <c r="B35" s="1" t="s">
        <v>32</v>
      </c>
      <c r="C35" s="1"/>
      <c r="D35" s="1"/>
      <c r="E35" s="1"/>
      <c r="F35" s="1"/>
      <c r="G35" s="28">
        <f>ROUND(G19+G34,5)</f>
        <v>20836.28</v>
      </c>
      <c r="H35" s="9"/>
      <c r="I35" s="9"/>
    </row>
    <row r="36" spans="1:9" s="3" customFormat="1" ht="15.75" customHeight="1" thickBot="1">
      <c r="A36" s="19" t="s">
        <v>33</v>
      </c>
      <c r="B36" s="1"/>
      <c r="C36" s="1"/>
      <c r="D36" s="1"/>
      <c r="E36" s="1"/>
      <c r="F36" s="1"/>
      <c r="G36" s="29">
        <f>ROUND(G3+G14+G18+G35,5)</f>
        <v>660039.29</v>
      </c>
      <c r="H36" s="10"/>
      <c r="I36" s="12">
        <f>ROUND(G3+H14+H18+G35,5)</f>
        <v>660039.29</v>
      </c>
    </row>
    <row r="37" spans="1:9" ht="19.5" customHeight="1" thickTop="1">
      <c r="A37" s="1" t="s">
        <v>34</v>
      </c>
      <c r="B37" s="1"/>
      <c r="C37" s="1"/>
      <c r="D37" s="1"/>
      <c r="E37" s="1"/>
      <c r="F37" s="1"/>
      <c r="G37" s="25"/>
      <c r="H37" s="9"/>
      <c r="I37" s="9"/>
    </row>
    <row r="38" spans="1:9" ht="15">
      <c r="A38" s="1"/>
      <c r="B38" s="1" t="s">
        <v>35</v>
      </c>
      <c r="C38" s="1"/>
      <c r="D38" s="1"/>
      <c r="E38" s="1"/>
      <c r="F38" s="1"/>
      <c r="G38" s="25"/>
      <c r="H38" s="9"/>
      <c r="I38" s="9"/>
    </row>
    <row r="39" spans="1:9" ht="15">
      <c r="A39" s="1"/>
      <c r="B39" s="1"/>
      <c r="C39" s="1" t="s">
        <v>36</v>
      </c>
      <c r="D39" s="1"/>
      <c r="E39" s="1"/>
      <c r="F39" s="1"/>
      <c r="G39" s="25"/>
      <c r="H39" s="9"/>
      <c r="I39" s="9"/>
    </row>
    <row r="40" spans="1:9" ht="15">
      <c r="A40" s="1"/>
      <c r="B40" s="1"/>
      <c r="C40" s="1"/>
      <c r="D40" s="1" t="s">
        <v>37</v>
      </c>
      <c r="E40" s="1"/>
      <c r="F40" s="1"/>
      <c r="G40" s="25"/>
      <c r="H40" s="9"/>
      <c r="I40" s="9"/>
    </row>
    <row r="41" spans="1:9" ht="15">
      <c r="A41" s="1"/>
      <c r="B41" s="1"/>
      <c r="C41" s="1"/>
      <c r="D41" s="1"/>
      <c r="E41" s="1" t="s">
        <v>38</v>
      </c>
      <c r="F41" s="1"/>
      <c r="G41" s="25">
        <v>1975.99</v>
      </c>
      <c r="H41" s="13"/>
      <c r="I41" s="16"/>
    </row>
    <row r="42" spans="1:9" ht="15">
      <c r="A42" s="1"/>
      <c r="B42" s="1"/>
      <c r="C42" s="1"/>
      <c r="D42" s="1"/>
      <c r="E42" s="1" t="s">
        <v>39</v>
      </c>
      <c r="F42" s="1"/>
      <c r="G42" s="25">
        <v>1000</v>
      </c>
      <c r="H42" s="13"/>
      <c r="I42" s="13"/>
    </row>
    <row r="43" spans="1:9" ht="15">
      <c r="A43" s="1"/>
      <c r="B43" s="1"/>
      <c r="C43" s="1"/>
      <c r="D43" s="1"/>
      <c r="E43" s="1" t="s">
        <v>40</v>
      </c>
      <c r="F43" s="1"/>
      <c r="G43" s="25">
        <v>3000</v>
      </c>
      <c r="H43" s="13"/>
      <c r="I43" s="13"/>
    </row>
    <row r="44" spans="1:9" ht="15">
      <c r="A44" s="1"/>
      <c r="B44" s="1"/>
      <c r="C44" s="1"/>
      <c r="D44" s="1"/>
      <c r="E44" s="1" t="s">
        <v>41</v>
      </c>
      <c r="F44" s="1"/>
      <c r="G44" s="25">
        <v>1209.26</v>
      </c>
      <c r="H44" s="13"/>
      <c r="I44" s="13"/>
    </row>
    <row r="45" spans="1:9" ht="15">
      <c r="A45" s="1"/>
      <c r="B45" s="1"/>
      <c r="C45" s="1"/>
      <c r="D45" s="1"/>
      <c r="E45" s="1" t="s">
        <v>42</v>
      </c>
      <c r="F45" s="1"/>
      <c r="G45" s="25"/>
      <c r="H45" s="13"/>
      <c r="I45" s="13"/>
    </row>
    <row r="46" spans="1:9" ht="15">
      <c r="A46" s="1"/>
      <c r="B46" s="1"/>
      <c r="C46" s="1"/>
      <c r="D46" s="1"/>
      <c r="E46" s="1"/>
      <c r="F46" s="1" t="s">
        <v>43</v>
      </c>
      <c r="G46" s="25">
        <v>414.66</v>
      </c>
      <c r="H46" s="13"/>
      <c r="I46" s="13"/>
    </row>
    <row r="47" spans="1:9" ht="15.75" thickBot="1">
      <c r="A47" s="1"/>
      <c r="B47" s="1"/>
      <c r="C47" s="1"/>
      <c r="D47" s="1"/>
      <c r="E47" s="1"/>
      <c r="F47" s="1" t="s">
        <v>44</v>
      </c>
      <c r="G47" s="25">
        <v>1109.91</v>
      </c>
      <c r="H47" s="13"/>
      <c r="I47" s="13"/>
    </row>
    <row r="48" spans="1:9" ht="15.75" thickBot="1">
      <c r="A48" s="1"/>
      <c r="B48" s="1"/>
      <c r="C48" s="1"/>
      <c r="D48" s="1"/>
      <c r="E48" s="1" t="s">
        <v>45</v>
      </c>
      <c r="F48" s="1"/>
      <c r="G48" s="28">
        <f>ROUND(SUM(G45:G47),5)</f>
        <v>1524.57</v>
      </c>
      <c r="H48" s="17"/>
      <c r="I48" s="13"/>
    </row>
    <row r="49" spans="1:9" ht="21.75" customHeight="1" thickBot="1">
      <c r="A49" s="1"/>
      <c r="B49" s="1"/>
      <c r="C49" s="1"/>
      <c r="D49" s="1" t="s">
        <v>46</v>
      </c>
      <c r="E49" s="1"/>
      <c r="F49" s="1"/>
      <c r="G49" s="27">
        <f>ROUND(SUM(G40:G44)+G48,5)</f>
        <v>8709.82</v>
      </c>
      <c r="H49" s="11">
        <f>ROUND(SUM(G40:G44)+G48,5)</f>
        <v>8709.82</v>
      </c>
      <c r="I49" s="13"/>
    </row>
    <row r="50" spans="1:9" ht="30" customHeight="1" hidden="1">
      <c r="A50" s="1"/>
      <c r="B50" s="1"/>
      <c r="C50" s="1" t="s">
        <v>47</v>
      </c>
      <c r="D50" s="1"/>
      <c r="E50" s="1"/>
      <c r="F50" s="1"/>
      <c r="G50" s="25">
        <f>ROUND(G39+G49,5)</f>
        <v>8709.82</v>
      </c>
      <c r="H50" s="13"/>
      <c r="I50" s="13"/>
    </row>
    <row r="51" spans="1:9" ht="20.25" customHeight="1">
      <c r="A51" s="1"/>
      <c r="B51" s="1"/>
      <c r="C51" s="1" t="s">
        <v>48</v>
      </c>
      <c r="D51" s="1"/>
      <c r="E51" s="1"/>
      <c r="F51" s="1"/>
      <c r="G51" s="25"/>
      <c r="H51" s="13"/>
      <c r="I51" s="13"/>
    </row>
    <row r="52" spans="1:9" ht="15">
      <c r="A52" s="1"/>
      <c r="B52" s="1"/>
      <c r="C52" s="1"/>
      <c r="D52" s="1" t="s">
        <v>49</v>
      </c>
      <c r="E52" s="1"/>
      <c r="F52" s="1"/>
      <c r="G52" s="25">
        <v>21692.77</v>
      </c>
      <c r="H52" s="13"/>
      <c r="I52" s="13"/>
    </row>
    <row r="53" spans="1:9" ht="15.75" thickBot="1">
      <c r="A53" s="1"/>
      <c r="B53" s="1"/>
      <c r="C53" s="1"/>
      <c r="D53" s="1" t="s">
        <v>50</v>
      </c>
      <c r="E53" s="1"/>
      <c r="F53" s="1"/>
      <c r="G53" s="25">
        <v>35228.81</v>
      </c>
      <c r="H53" s="17"/>
      <c r="I53" s="13"/>
    </row>
    <row r="54" spans="1:9" ht="15.75" thickBot="1">
      <c r="A54" s="1"/>
      <c r="B54" s="1"/>
      <c r="C54" s="1" t="s">
        <v>51</v>
      </c>
      <c r="D54" s="1"/>
      <c r="E54" s="1"/>
      <c r="F54" s="1"/>
      <c r="G54" s="27">
        <f>ROUND(SUM(G51:G53),5)</f>
        <v>56921.58</v>
      </c>
      <c r="H54" s="15">
        <f>ROUND(SUM(G51:G53),5)</f>
        <v>56921.58</v>
      </c>
      <c r="I54" s="17"/>
    </row>
    <row r="55" spans="1:9" ht="18" customHeight="1">
      <c r="A55" s="1"/>
      <c r="B55" s="1" t="s">
        <v>52</v>
      </c>
      <c r="C55" s="1"/>
      <c r="D55" s="1"/>
      <c r="E55" s="1"/>
      <c r="F55" s="1"/>
      <c r="G55" s="25"/>
      <c r="H55" s="13"/>
      <c r="I55" s="18">
        <f>ROUND(G38+G50+H54,5)</f>
        <v>65631.4</v>
      </c>
    </row>
    <row r="56" spans="1:9" ht="15" customHeight="1">
      <c r="A56" s="1"/>
      <c r="B56" s="1" t="s">
        <v>53</v>
      </c>
      <c r="C56" s="1"/>
      <c r="D56" s="1"/>
      <c r="E56" s="1"/>
      <c r="F56" s="1"/>
      <c r="G56" s="25"/>
      <c r="H56" s="13"/>
      <c r="I56" s="13"/>
    </row>
    <row r="57" spans="1:9" ht="15">
      <c r="A57" s="1"/>
      <c r="B57" s="1"/>
      <c r="C57" s="1" t="s">
        <v>54</v>
      </c>
      <c r="D57" s="1"/>
      <c r="E57" s="1"/>
      <c r="F57" s="1"/>
      <c r="G57" s="25">
        <v>549810.61</v>
      </c>
      <c r="H57" s="13"/>
      <c r="I57" s="13"/>
    </row>
    <row r="58" spans="1:9" ht="15">
      <c r="A58" s="1"/>
      <c r="B58" s="1"/>
      <c r="C58" s="1" t="s">
        <v>55</v>
      </c>
      <c r="D58" s="1"/>
      <c r="E58" s="1"/>
      <c r="F58" s="1"/>
      <c r="G58" s="25">
        <v>43516.73</v>
      </c>
      <c r="H58" s="13"/>
      <c r="I58" s="13"/>
    </row>
    <row r="59" spans="1:9" ht="15.75" thickBot="1">
      <c r="A59" s="1"/>
      <c r="B59" s="1"/>
      <c r="C59" s="1" t="s">
        <v>56</v>
      </c>
      <c r="D59" s="1"/>
      <c r="E59" s="1"/>
      <c r="F59" s="1"/>
      <c r="G59" s="25">
        <v>1080.55</v>
      </c>
      <c r="H59" s="13"/>
      <c r="I59" s="13"/>
    </row>
    <row r="60" spans="1:9" ht="15.75" thickBot="1">
      <c r="A60" s="1"/>
      <c r="B60" s="19" t="s">
        <v>57</v>
      </c>
      <c r="C60" s="1"/>
      <c r="D60" s="1"/>
      <c r="E60" s="1"/>
      <c r="F60" s="1"/>
      <c r="G60" s="30">
        <f>ROUND(SUM(G56:G59),5)</f>
        <v>594407.89</v>
      </c>
      <c r="H60" s="13"/>
      <c r="I60" s="13"/>
    </row>
    <row r="61" spans="1:9" s="3" customFormat="1" ht="17.25" customHeight="1" thickBot="1">
      <c r="A61" s="20" t="s">
        <v>58</v>
      </c>
      <c r="B61" s="1"/>
      <c r="C61" s="1"/>
      <c r="D61" s="1"/>
      <c r="E61" s="1"/>
      <c r="F61" s="1"/>
      <c r="G61" s="31">
        <f>I55+G60</f>
        <v>660039.29</v>
      </c>
      <c r="H61" s="10"/>
      <c r="I61" s="10"/>
    </row>
    <row r="62" spans="1:9" ht="24.75" customHeight="1" thickTop="1">
      <c r="A62" s="21" t="s">
        <v>59</v>
      </c>
      <c r="G62" s="9"/>
      <c r="H62" s="9"/>
      <c r="I62" s="9"/>
    </row>
    <row r="63" spans="6:9" ht="15">
      <c r="F63" s="7" t="s">
        <v>60</v>
      </c>
      <c r="G63" s="9">
        <f>H14</f>
        <v>28348.04</v>
      </c>
      <c r="H63" s="9"/>
      <c r="I63" s="9"/>
    </row>
    <row r="64" spans="6:9" ht="15">
      <c r="F64" s="7" t="s">
        <v>61</v>
      </c>
      <c r="G64" s="9">
        <f>H34</f>
        <v>20836.28</v>
      </c>
      <c r="H64" s="9"/>
      <c r="I64" s="9"/>
    </row>
    <row r="65" spans="6:9" ht="15">
      <c r="F65" s="7" t="s">
        <v>62</v>
      </c>
      <c r="G65" s="9"/>
      <c r="H65" s="9">
        <f>G63+G64</f>
        <v>49184.32</v>
      </c>
      <c r="I65" s="9"/>
    </row>
    <row r="66" spans="7:9" ht="15">
      <c r="G66" s="9"/>
      <c r="H66" s="9"/>
      <c r="I66" s="9"/>
    </row>
    <row r="67" spans="6:9" ht="15">
      <c r="F67" s="7" t="s">
        <v>47</v>
      </c>
      <c r="G67" s="9">
        <f>-H49</f>
        <v>-8709.82</v>
      </c>
      <c r="H67" s="9"/>
      <c r="I67" s="9"/>
    </row>
    <row r="68" spans="6:9" ht="15">
      <c r="F68" s="7" t="s">
        <v>50</v>
      </c>
      <c r="G68" s="9">
        <f>-G53</f>
        <v>-35228.81</v>
      </c>
      <c r="H68" s="9"/>
      <c r="I68" s="9"/>
    </row>
    <row r="69" spans="6:9" ht="15">
      <c r="F69" s="7" t="s">
        <v>63</v>
      </c>
      <c r="G69" s="9">
        <v>-1082.44</v>
      </c>
      <c r="H69" s="9"/>
      <c r="I69" s="9"/>
    </row>
    <row r="70" spans="7:9" ht="15">
      <c r="G70" s="9"/>
      <c r="H70" s="32">
        <f>SUM(G67:G69)</f>
        <v>-45021.07</v>
      </c>
      <c r="I70" s="23"/>
    </row>
    <row r="71" spans="1:9" ht="15">
      <c r="A71" s="21" t="s">
        <v>64</v>
      </c>
      <c r="G71" s="9"/>
      <c r="H71" s="9"/>
      <c r="I71" s="22">
        <f>H65+H70</f>
        <v>4163.25</v>
      </c>
    </row>
    <row r="72" spans="7:9" ht="15">
      <c r="G72" s="9"/>
      <c r="H72" s="9"/>
      <c r="I72" s="9"/>
    </row>
    <row r="73" spans="7:9" ht="15">
      <c r="G73" s="9"/>
      <c r="H73" s="9"/>
      <c r="I73" s="9"/>
    </row>
    <row r="74" spans="7:9" ht="15">
      <c r="G74" s="9"/>
      <c r="H74" s="9"/>
      <c r="I74" s="9"/>
    </row>
    <row r="75" spans="7:9" ht="15">
      <c r="G75" s="9"/>
      <c r="H75" s="9"/>
      <c r="I75" s="9"/>
    </row>
    <row r="76" spans="7:9" ht="15">
      <c r="G76" s="9"/>
      <c r="H76" s="9"/>
      <c r="I76" s="9"/>
    </row>
  </sheetData>
  <sheetProtection/>
  <printOptions/>
  <pageMargins left="0.7" right="0.7" top="0.75" bottom="0.75" header="0.25" footer="0.3"/>
  <pageSetup fitToWidth="0" fitToHeight="1" orientation="portrait" scale="78" r:id="rId1"/>
  <headerFooter>
    <oddHeader>&amp;L&amp;"Arial,Bold"&amp;8 9:36 PM
 02/14/19
 Accrual Basis&amp;C&amp;"Arial,Bold"&amp;12 Concord Monthly Meeting of the
&amp;14 &amp;11Balance Sheet&amp;14
&amp;10 As of March 1, 2019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Haigh</dc:creator>
  <cp:keywords/>
  <dc:description/>
  <cp:lastModifiedBy>Mark Barker</cp:lastModifiedBy>
  <cp:lastPrinted>2019-03-08T15:05:56Z</cp:lastPrinted>
  <dcterms:created xsi:type="dcterms:W3CDTF">2019-02-15T02:36:29Z</dcterms:created>
  <dcterms:modified xsi:type="dcterms:W3CDTF">2019-03-12T22:06:34Z</dcterms:modified>
  <cp:category/>
  <cp:version/>
  <cp:contentType/>
  <cp:contentStatus/>
</cp:coreProperties>
</file>