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BalanceSheetFY2019-Jan" sheetId="1" r:id="rId1"/>
  </sheets>
  <definedNames>
    <definedName name="_xlnm.Print_Titles" localSheetId="0">('BalanceSheetFY2019-Jan'!$A:$F,'BalanceSheetFY2019-Jan'!$1:$1)</definedName>
    <definedName name="_xlnm.Print_Titles" localSheetId="0">('BalanceSheetFY2019-Jan'!$A:$F,'BalanceSheetFY2019-Jan'!$1:$1)</definedName>
  </definedNames>
  <calcPr fullCalcOnLoad="1"/>
</workbook>
</file>

<file path=xl/sharedStrings.xml><?xml version="1.0" encoding="utf-8"?>
<sst xmlns="http://schemas.openxmlformats.org/spreadsheetml/2006/main" count="67" uniqueCount="65">
  <si>
    <t>ASSETS</t>
  </si>
  <si>
    <t>Current Assets</t>
  </si>
  <si>
    <t>Checking/Savings</t>
  </si>
  <si>
    <t>Checking 123410166</t>
  </si>
  <si>
    <t>Money Market 101049498</t>
  </si>
  <si>
    <t>Total Checking/Savings</t>
  </si>
  <si>
    <t>Other Current Assets</t>
  </si>
  <si>
    <t>Prepaid Electricity</t>
  </si>
  <si>
    <t>Prepaid Expense - Other</t>
  </si>
  <si>
    <t>Prepaid Insurance</t>
  </si>
  <si>
    <t>Total Other Current Assets</t>
  </si>
  <si>
    <t>Total Current Assets</t>
  </si>
  <si>
    <t>Fixed Assets</t>
  </si>
  <si>
    <t>Building</t>
  </si>
  <si>
    <t>Land</t>
  </si>
  <si>
    <t>Total Fixed Assets</t>
  </si>
  <si>
    <t>Other Assets</t>
  </si>
  <si>
    <t>NH Comm. Loan Fund</t>
  </si>
  <si>
    <t>NHCLF 2019 2% L-01623</t>
  </si>
  <si>
    <t>NHCLF 2019 3% L-01400</t>
  </si>
  <si>
    <t>NHCLF 2020 2% L-01396</t>
  </si>
  <si>
    <t>NHCLF 2020 3% L-01496</t>
  </si>
  <si>
    <t>NHCLF 2021 2% L-01398</t>
  </si>
  <si>
    <t>NHCLF 2021 2% L-01733</t>
  </si>
  <si>
    <t>NHCLF 2022 3% L-01622</t>
  </si>
  <si>
    <t>NHCLF 2023 3% L-01399</t>
  </si>
  <si>
    <t>NHCLF 2024 3% L-01862</t>
  </si>
  <si>
    <t>NHCLF 2025 4% L-01861</t>
  </si>
  <si>
    <t>NHCLF 2026 4% L-01860</t>
  </si>
  <si>
    <t>NHCLF 2027 4% L-01859</t>
  </si>
  <si>
    <t>NHCLF 2028 5% L-01858</t>
  </si>
  <si>
    <t>Total NH Comm. Loan Fund</t>
  </si>
  <si>
    <t>Total Other Assets-NH Com Loan Fund</t>
  </si>
  <si>
    <t>TOTAL ASSETS</t>
  </si>
  <si>
    <t>LIABILITIES &amp; EQUITY</t>
  </si>
  <si>
    <t>Liabilities</t>
  </si>
  <si>
    <t>Current Liabilities</t>
  </si>
  <si>
    <t>Other Current Liabilities</t>
  </si>
  <si>
    <t>Building &amp; Grounds Fund</t>
  </si>
  <si>
    <t>Friendly Assistance Fund</t>
  </si>
  <si>
    <t>Operating Reserve</t>
  </si>
  <si>
    <t>Solar Grant Funds</t>
  </si>
  <si>
    <t>Special Projects</t>
  </si>
  <si>
    <t>Christine Imbiti - Kakamega</t>
  </si>
  <si>
    <t>Social Justice</t>
  </si>
  <si>
    <t>Total Special Projects</t>
  </si>
  <si>
    <t>Total  Current Liabilities</t>
  </si>
  <si>
    <t>Total Current Liabilities</t>
  </si>
  <si>
    <t>Long Term Liabilities</t>
  </si>
  <si>
    <t>Mortgage Loan 1</t>
  </si>
  <si>
    <t>Replacement Reserve</t>
  </si>
  <si>
    <t>Total Long Term Liabilities</t>
  </si>
  <si>
    <t>Total Liabilities</t>
  </si>
  <si>
    <t>Equity</t>
  </si>
  <si>
    <t>General Fund Balance</t>
  </si>
  <si>
    <t>Unrestricted Net Assets</t>
  </si>
  <si>
    <t>Net Income</t>
  </si>
  <si>
    <t>Total Equity</t>
  </si>
  <si>
    <t>TOTAL LIABILITIES &amp; EQUITY</t>
  </si>
  <si>
    <t>total current assets</t>
  </si>
  <si>
    <t>NH CLF CD's</t>
  </si>
  <si>
    <t>Total Available assets</t>
  </si>
  <si>
    <t>minus</t>
  </si>
  <si>
    <t>YTD Net Income</t>
  </si>
  <si>
    <t>Net Unrestricted Funds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</si>
</sst>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GENERAL"/>
    <numFmt numFmtId="166" formatCode="@"/>
    <numFmt numFmtId="167" formatCode="#,##0.00;\-#,##0.00"/>
    <numFmt numFmtId="168" formatCode="#,##0"/>
  </numFmts>
  <fonts count="9">
    <font>
      <sz val="10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35">
    <xf numFmtId="164" fontId="0" fillId="0" borderId="0" xfId="0" applyAlignment="1">
      <alignment/>
    </xf>
    <xf numFmtId="164" fontId="2" fillId="0" borderId="0" xfId="20" applyNumberFormat="1" applyFont="1">
      <alignment/>
      <protection/>
    </xf>
    <xf numFmtId="164" fontId="1" fillId="0" borderId="0" xfId="20" applyNumberFormat="1">
      <alignment/>
      <protection/>
    </xf>
    <xf numFmtId="164" fontId="1" fillId="0" borderId="0" xfId="20">
      <alignment/>
      <protection/>
    </xf>
    <xf numFmtId="166" fontId="2" fillId="0" borderId="0" xfId="20" applyNumberFormat="1" applyFont="1" applyAlignment="1">
      <alignment horizontal="center"/>
      <protection/>
    </xf>
    <xf numFmtId="166" fontId="2" fillId="0" borderId="0" xfId="20" applyNumberFormat="1" applyFont="1" applyBorder="1" applyAlignment="1">
      <alignment horizontal="center"/>
      <protection/>
    </xf>
    <xf numFmtId="164" fontId="1" fillId="0" borderId="0" xfId="20" applyAlignment="1">
      <alignment horizontal="center"/>
      <protection/>
    </xf>
    <xf numFmtId="166" fontId="3" fillId="0" borderId="0" xfId="20" applyNumberFormat="1" applyFont="1">
      <alignment/>
      <protection/>
    </xf>
    <xf numFmtId="166" fontId="2" fillId="0" borderId="0" xfId="20" applyNumberFormat="1" applyFont="1">
      <alignment/>
      <protection/>
    </xf>
    <xf numFmtId="167" fontId="4" fillId="0" borderId="0" xfId="20" applyNumberFormat="1" applyFont="1">
      <alignment/>
      <protection/>
    </xf>
    <xf numFmtId="168" fontId="4" fillId="0" borderId="0" xfId="20" applyNumberFormat="1" applyFont="1" applyAlignment="1">
      <alignment horizontal="left"/>
      <protection/>
    </xf>
    <xf numFmtId="168" fontId="1" fillId="0" borderId="0" xfId="20" applyNumberFormat="1">
      <alignment/>
      <protection/>
    </xf>
    <xf numFmtId="168" fontId="4" fillId="0" borderId="1" xfId="20" applyNumberFormat="1" applyFont="1" applyBorder="1" applyAlignment="1">
      <alignment horizontal="left"/>
      <protection/>
    </xf>
    <xf numFmtId="168" fontId="4" fillId="0" borderId="0" xfId="20" applyNumberFormat="1" applyFont="1">
      <alignment/>
      <protection/>
    </xf>
    <xf numFmtId="168" fontId="4" fillId="0" borderId="0" xfId="20" applyNumberFormat="1" applyFont="1" applyBorder="1">
      <alignment/>
      <protection/>
    </xf>
    <xf numFmtId="168" fontId="1" fillId="0" borderId="2" xfId="20" applyNumberFormat="1" applyBorder="1">
      <alignment/>
      <protection/>
    </xf>
    <xf numFmtId="168" fontId="3" fillId="0" borderId="0" xfId="20" applyNumberFormat="1" applyFont="1">
      <alignment/>
      <protection/>
    </xf>
    <xf numFmtId="164" fontId="5" fillId="0" borderId="0" xfId="20" applyFont="1">
      <alignment/>
      <protection/>
    </xf>
    <xf numFmtId="168" fontId="1" fillId="0" borderId="1" xfId="20" applyNumberFormat="1" applyBorder="1">
      <alignment/>
      <protection/>
    </xf>
    <xf numFmtId="168" fontId="6" fillId="0" borderId="0" xfId="20" applyNumberFormat="1" applyFont="1" applyBorder="1">
      <alignment/>
      <protection/>
    </xf>
    <xf numFmtId="168" fontId="1" fillId="0" borderId="0" xfId="20" applyNumberFormat="1" applyBorder="1">
      <alignment/>
      <protection/>
    </xf>
    <xf numFmtId="168" fontId="4" fillId="0" borderId="3" xfId="20" applyNumberFormat="1" applyFont="1" applyBorder="1">
      <alignment/>
      <protection/>
    </xf>
    <xf numFmtId="168" fontId="7" fillId="0" borderId="1" xfId="20" applyNumberFormat="1" applyFont="1" applyBorder="1">
      <alignment/>
      <protection/>
    </xf>
    <xf numFmtId="168" fontId="5" fillId="0" borderId="2" xfId="20" applyNumberFormat="1" applyFont="1" applyBorder="1">
      <alignment/>
      <protection/>
    </xf>
    <xf numFmtId="168" fontId="5" fillId="0" borderId="0" xfId="20" applyNumberFormat="1" applyFont="1">
      <alignment/>
      <protection/>
    </xf>
    <xf numFmtId="168" fontId="2" fillId="0" borderId="0" xfId="20" applyNumberFormat="1" applyFont="1" applyBorder="1">
      <alignment/>
      <protection/>
    </xf>
    <xf numFmtId="168" fontId="2" fillId="0" borderId="0" xfId="20" applyNumberFormat="1" applyFont="1">
      <alignment/>
      <protection/>
    </xf>
    <xf numFmtId="168" fontId="8" fillId="0" borderId="4" xfId="20" applyNumberFormat="1" applyFont="1" applyBorder="1">
      <alignment/>
      <protection/>
    </xf>
    <xf numFmtId="164" fontId="2" fillId="0" borderId="0" xfId="20" applyFont="1">
      <alignment/>
      <protection/>
    </xf>
    <xf numFmtId="168" fontId="4" fillId="0" borderId="1" xfId="20" applyNumberFormat="1" applyFont="1" applyBorder="1">
      <alignment/>
      <protection/>
    </xf>
    <xf numFmtId="168" fontId="4" fillId="0" borderId="5" xfId="20" applyNumberFormat="1" applyFont="1" applyBorder="1">
      <alignment/>
      <protection/>
    </xf>
    <xf numFmtId="168" fontId="4" fillId="0" borderId="6" xfId="20" applyNumberFormat="1" applyFont="1" applyBorder="1">
      <alignment/>
      <protection/>
    </xf>
    <xf numFmtId="168" fontId="4" fillId="0" borderId="7" xfId="20" applyNumberFormat="1" applyFont="1" applyBorder="1">
      <alignment/>
      <protection/>
    </xf>
    <xf numFmtId="168" fontId="3" fillId="0" borderId="6" xfId="20" applyNumberFormat="1" applyFont="1" applyBorder="1">
      <alignment/>
      <protection/>
    </xf>
    <xf numFmtId="164" fontId="2" fillId="0" borderId="2" xfId="20" applyNumberFormat="1" applyFont="1" applyBorder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7"/>
  <sheetViews>
    <sheetView tabSelected="1"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G69" sqref="G69"/>
    </sheetView>
  </sheetViews>
  <sheetFormatPr defaultColWidth="9.140625" defaultRowHeight="12.75"/>
  <cols>
    <col min="1" max="1" width="4.00390625" style="1" customWidth="1"/>
    <col min="2" max="5" width="3.00390625" style="1" customWidth="1"/>
    <col min="6" max="6" width="23.28125" style="1" customWidth="1"/>
    <col min="7" max="7" width="10.421875" style="2" customWidth="1"/>
    <col min="8" max="8" width="9.8515625" style="3" customWidth="1"/>
    <col min="9" max="9" width="10.7109375" style="3" customWidth="1"/>
    <col min="10" max="10" width="9.8515625" style="3" customWidth="1"/>
    <col min="11" max="16384" width="8.7109375" style="3" customWidth="1"/>
  </cols>
  <sheetData>
    <row r="1" spans="1:7" s="6" customFormat="1" ht="12.75">
      <c r="A1" s="4"/>
      <c r="B1" s="4"/>
      <c r="C1" s="4"/>
      <c r="D1" s="4"/>
      <c r="E1" s="4"/>
      <c r="F1" s="4"/>
      <c r="G1" s="5"/>
    </row>
    <row r="2" spans="1:7" ht="12.75">
      <c r="A2" s="7" t="s">
        <v>0</v>
      </c>
      <c r="B2" s="8"/>
      <c r="C2" s="8"/>
      <c r="D2" s="8"/>
      <c r="E2" s="8"/>
      <c r="F2" s="8"/>
      <c r="G2" s="9"/>
    </row>
    <row r="3" spans="1:7" ht="12.75">
      <c r="A3" s="8"/>
      <c r="B3" s="8" t="s">
        <v>1</v>
      </c>
      <c r="C3" s="8"/>
      <c r="D3" s="8"/>
      <c r="E3" s="8"/>
      <c r="F3" s="8"/>
      <c r="G3" s="9"/>
    </row>
    <row r="4" spans="1:7" ht="12.75">
      <c r="A4" s="8"/>
      <c r="B4" s="8"/>
      <c r="C4" s="8" t="s">
        <v>2</v>
      </c>
      <c r="D4" s="8"/>
      <c r="E4" s="8"/>
      <c r="F4" s="8"/>
      <c r="G4" s="9"/>
    </row>
    <row r="5" spans="1:11" ht="12.75">
      <c r="A5" s="8"/>
      <c r="B5" s="8"/>
      <c r="C5" s="8"/>
      <c r="D5" s="8" t="s">
        <v>3</v>
      </c>
      <c r="E5" s="8"/>
      <c r="F5" s="8"/>
      <c r="G5" s="10">
        <v>10301.09</v>
      </c>
      <c r="H5" s="11"/>
      <c r="I5" s="11"/>
      <c r="J5" s="11"/>
      <c r="K5" s="11"/>
    </row>
    <row r="6" spans="1:11" ht="12.75">
      <c r="A6" s="8"/>
      <c r="B6" s="8"/>
      <c r="C6" s="8"/>
      <c r="D6" s="8" t="s">
        <v>4</v>
      </c>
      <c r="E6" s="8"/>
      <c r="F6" s="8"/>
      <c r="G6" s="12">
        <v>6586.07</v>
      </c>
      <c r="H6" s="11"/>
      <c r="I6" s="11"/>
      <c r="J6" s="11"/>
      <c r="K6" s="11"/>
    </row>
    <row r="7" spans="1:11" ht="12.75">
      <c r="A7" s="8"/>
      <c r="B7" s="8"/>
      <c r="C7" s="8" t="s">
        <v>5</v>
      </c>
      <c r="D7" s="8"/>
      <c r="E7" s="8"/>
      <c r="F7" s="8"/>
      <c r="G7" s="13">
        <f>ROUND(SUM(G4:G6),5)</f>
        <v>16887.16</v>
      </c>
      <c r="H7" s="11"/>
      <c r="I7" s="11"/>
      <c r="J7" s="11"/>
      <c r="K7" s="11"/>
    </row>
    <row r="8" spans="1:11" ht="14.25" customHeight="1">
      <c r="A8" s="8"/>
      <c r="B8" s="8"/>
      <c r="C8" s="8" t="s">
        <v>6</v>
      </c>
      <c r="D8" s="8"/>
      <c r="E8" s="8"/>
      <c r="F8" s="8"/>
      <c r="G8" s="13"/>
      <c r="H8" s="11"/>
      <c r="I8" s="11"/>
      <c r="J8" s="11"/>
      <c r="K8" s="11"/>
    </row>
    <row r="9" spans="1:11" ht="12.75">
      <c r="A9" s="8"/>
      <c r="B9" s="8"/>
      <c r="C9" s="8"/>
      <c r="D9" s="8" t="s">
        <v>7</v>
      </c>
      <c r="E9" s="8"/>
      <c r="F9" s="8"/>
      <c r="G9" s="10">
        <v>9416.69</v>
      </c>
      <c r="H9" s="11"/>
      <c r="I9" s="11"/>
      <c r="J9" s="11"/>
      <c r="K9" s="11"/>
    </row>
    <row r="10" spans="1:11" ht="12.75">
      <c r="A10" s="8"/>
      <c r="B10" s="8"/>
      <c r="C10" s="8"/>
      <c r="D10" s="8" t="s">
        <v>8</v>
      </c>
      <c r="E10" s="8"/>
      <c r="F10" s="8"/>
      <c r="G10" s="10">
        <v>63.99</v>
      </c>
      <c r="H10" s="11"/>
      <c r="I10" s="11"/>
      <c r="J10" s="11"/>
      <c r="K10" s="11"/>
    </row>
    <row r="11" spans="1:11" ht="12.75">
      <c r="A11" s="8"/>
      <c r="B11" s="8"/>
      <c r="C11" s="8"/>
      <c r="D11" s="8" t="s">
        <v>9</v>
      </c>
      <c r="E11" s="8"/>
      <c r="F11" s="8"/>
      <c r="G11" s="12">
        <v>1895</v>
      </c>
      <c r="H11" s="11"/>
      <c r="I11" s="11"/>
      <c r="J11" s="11"/>
      <c r="K11" s="11"/>
    </row>
    <row r="12" spans="1:11" ht="12.75">
      <c r="A12" s="8"/>
      <c r="B12" s="8"/>
      <c r="C12" s="8" t="s">
        <v>10</v>
      </c>
      <c r="D12" s="8"/>
      <c r="E12" s="8"/>
      <c r="F12" s="8"/>
      <c r="G12" s="14">
        <f>ROUND(SUM(G8:G11),5)</f>
        <v>11375.68</v>
      </c>
      <c r="H12" s="15"/>
      <c r="I12" s="11"/>
      <c r="J12" s="11"/>
      <c r="K12" s="11"/>
    </row>
    <row r="13" spans="1:11" ht="17.25" customHeight="1">
      <c r="A13" s="8"/>
      <c r="B13" s="8" t="s">
        <v>11</v>
      </c>
      <c r="C13" s="8"/>
      <c r="D13" s="8"/>
      <c r="E13" s="8"/>
      <c r="F13" s="8"/>
      <c r="G13" s="14"/>
      <c r="H13" s="16">
        <f>ROUND(G3+G7+G12,5)</f>
        <v>28262.84</v>
      </c>
      <c r="I13" s="11"/>
      <c r="J13" s="11"/>
      <c r="K13" s="11"/>
    </row>
    <row r="14" spans="1:12" ht="15.75" customHeight="1">
      <c r="A14" s="8"/>
      <c r="B14" s="8" t="s">
        <v>12</v>
      </c>
      <c r="C14" s="8"/>
      <c r="D14" s="8"/>
      <c r="E14" s="8"/>
      <c r="F14" s="8"/>
      <c r="G14" s="13"/>
      <c r="H14" s="11"/>
      <c r="I14" s="11"/>
      <c r="J14" s="11"/>
      <c r="K14" s="11"/>
      <c r="L14" s="17"/>
    </row>
    <row r="15" spans="1:11" ht="12.75">
      <c r="A15" s="8"/>
      <c r="B15" s="8"/>
      <c r="C15" s="8" t="s">
        <v>13</v>
      </c>
      <c r="D15" s="8"/>
      <c r="E15" s="8"/>
      <c r="F15" s="8"/>
      <c r="G15" s="13">
        <v>466454.97</v>
      </c>
      <c r="H15" s="11"/>
      <c r="I15" s="11"/>
      <c r="J15" s="11"/>
      <c r="K15" s="11"/>
    </row>
    <row r="16" spans="1:11" ht="15.75" customHeight="1">
      <c r="A16" s="8"/>
      <c r="B16" s="8"/>
      <c r="C16" s="8" t="s">
        <v>14</v>
      </c>
      <c r="D16" s="8"/>
      <c r="E16" s="8"/>
      <c r="F16" s="8"/>
      <c r="G16" s="14">
        <v>144400</v>
      </c>
      <c r="H16" s="18"/>
      <c r="I16" s="11"/>
      <c r="J16" s="11"/>
      <c r="K16" s="11"/>
    </row>
    <row r="17" spans="1:11" ht="18" customHeight="1">
      <c r="A17" s="8"/>
      <c r="B17" s="8" t="s">
        <v>15</v>
      </c>
      <c r="C17" s="8"/>
      <c r="D17" s="8"/>
      <c r="E17" s="8"/>
      <c r="F17" s="8"/>
      <c r="G17" s="14"/>
      <c r="H17" s="19">
        <f>ROUND(SUM(G14:G16),5)</f>
        <v>610854.97</v>
      </c>
      <c r="I17" s="20"/>
      <c r="J17" s="11"/>
      <c r="K17" s="11"/>
    </row>
    <row r="18" spans="1:11" ht="9.75" customHeight="1" hidden="1">
      <c r="A18" s="8"/>
      <c r="B18" s="8" t="s">
        <v>16</v>
      </c>
      <c r="C18" s="8"/>
      <c r="D18" s="8"/>
      <c r="E18" s="8"/>
      <c r="F18" s="8"/>
      <c r="G18" s="13"/>
      <c r="H18" s="20"/>
      <c r="I18" s="11"/>
      <c r="J18" s="11"/>
      <c r="K18" s="11"/>
    </row>
    <row r="19" spans="1:11" ht="9.75" customHeight="1" hidden="1">
      <c r="A19" s="8"/>
      <c r="B19" s="8"/>
      <c r="C19" s="8" t="s">
        <v>17</v>
      </c>
      <c r="D19" s="8"/>
      <c r="E19" s="8"/>
      <c r="F19" s="8"/>
      <c r="G19" s="13"/>
      <c r="H19" s="11"/>
      <c r="I19" s="11"/>
      <c r="J19" s="11"/>
      <c r="K19" s="11"/>
    </row>
    <row r="20" spans="1:11" ht="9.75" customHeight="1" hidden="1">
      <c r="A20" s="8"/>
      <c r="B20" s="8"/>
      <c r="C20" s="8"/>
      <c r="D20" s="8" t="s">
        <v>18</v>
      </c>
      <c r="E20" s="8"/>
      <c r="F20" s="8"/>
      <c r="G20" s="13">
        <v>1086.78</v>
      </c>
      <c r="H20" s="11"/>
      <c r="I20" s="11"/>
      <c r="J20" s="11"/>
      <c r="K20" s="11"/>
    </row>
    <row r="21" spans="1:11" ht="9.75" customHeight="1" hidden="1">
      <c r="A21" s="8"/>
      <c r="B21" s="8"/>
      <c r="C21" s="8"/>
      <c r="D21" s="8" t="s">
        <v>19</v>
      </c>
      <c r="E21" s="8"/>
      <c r="F21" s="8"/>
      <c r="G21" s="13">
        <v>1132.79</v>
      </c>
      <c r="H21" s="11"/>
      <c r="I21" s="11"/>
      <c r="J21" s="11"/>
      <c r="K21" s="11"/>
    </row>
    <row r="22" spans="1:11" ht="9.75" customHeight="1" hidden="1">
      <c r="A22" s="8"/>
      <c r="B22" s="8"/>
      <c r="C22" s="8"/>
      <c r="D22" s="8" t="s">
        <v>20</v>
      </c>
      <c r="E22" s="8"/>
      <c r="F22" s="8"/>
      <c r="G22" s="13">
        <v>1061.84</v>
      </c>
      <c r="H22" s="11"/>
      <c r="I22" s="11"/>
      <c r="J22" s="11"/>
      <c r="K22" s="11"/>
    </row>
    <row r="23" spans="1:11" ht="9.75" customHeight="1" hidden="1">
      <c r="A23" s="8"/>
      <c r="B23" s="8"/>
      <c r="C23" s="8"/>
      <c r="D23" s="8" t="s">
        <v>21</v>
      </c>
      <c r="E23" s="8"/>
      <c r="F23" s="8"/>
      <c r="G23" s="13">
        <v>1098.91</v>
      </c>
      <c r="H23" s="11"/>
      <c r="I23" s="11"/>
      <c r="J23" s="11"/>
      <c r="K23" s="11"/>
    </row>
    <row r="24" spans="1:11" ht="9.75" customHeight="1" hidden="1">
      <c r="A24" s="8"/>
      <c r="B24" s="8"/>
      <c r="C24" s="8"/>
      <c r="D24" s="8" t="s">
        <v>22</v>
      </c>
      <c r="E24" s="8"/>
      <c r="F24" s="8"/>
      <c r="G24" s="13">
        <v>1013.37</v>
      </c>
      <c r="H24" s="11"/>
      <c r="I24" s="11"/>
      <c r="J24" s="11"/>
      <c r="K24" s="11"/>
    </row>
    <row r="25" spans="1:11" ht="9.75" customHeight="1" hidden="1">
      <c r="A25" s="8"/>
      <c r="B25" s="8"/>
      <c r="C25" s="8"/>
      <c r="D25" s="8" t="s">
        <v>23</v>
      </c>
      <c r="E25" s="8"/>
      <c r="F25" s="8"/>
      <c r="G25" s="13">
        <v>1128.98</v>
      </c>
      <c r="H25" s="11"/>
      <c r="I25" s="11"/>
      <c r="J25" s="11"/>
      <c r="K25" s="11"/>
    </row>
    <row r="26" spans="1:11" ht="9.75" customHeight="1" hidden="1">
      <c r="A26" s="8"/>
      <c r="B26" s="8"/>
      <c r="C26" s="8"/>
      <c r="D26" s="8" t="s">
        <v>24</v>
      </c>
      <c r="E26" s="8"/>
      <c r="F26" s="8"/>
      <c r="G26" s="13">
        <v>2091</v>
      </c>
      <c r="H26" s="11"/>
      <c r="I26" s="11"/>
      <c r="J26" s="11"/>
      <c r="K26" s="11"/>
    </row>
    <row r="27" spans="1:11" ht="9.75" customHeight="1" hidden="1">
      <c r="A27" s="8"/>
      <c r="B27" s="8"/>
      <c r="C27" s="8"/>
      <c r="D27" s="8" t="s">
        <v>25</v>
      </c>
      <c r="E27" s="8"/>
      <c r="F27" s="8"/>
      <c r="G27" s="13">
        <v>2155.96</v>
      </c>
      <c r="H27" s="11"/>
      <c r="I27" s="11"/>
      <c r="J27" s="11"/>
      <c r="K27" s="11"/>
    </row>
    <row r="28" spans="1:11" ht="9.75" customHeight="1" hidden="1">
      <c r="A28" s="8"/>
      <c r="B28" s="8"/>
      <c r="C28" s="8"/>
      <c r="D28" s="8" t="s">
        <v>26</v>
      </c>
      <c r="E28" s="8"/>
      <c r="F28" s="8"/>
      <c r="G28" s="13">
        <v>2010</v>
      </c>
      <c r="H28" s="11"/>
      <c r="I28" s="11"/>
      <c r="J28" s="11"/>
      <c r="K28" s="11"/>
    </row>
    <row r="29" spans="1:11" ht="9.75" customHeight="1" hidden="1">
      <c r="A29" s="8"/>
      <c r="B29" s="8"/>
      <c r="C29" s="8"/>
      <c r="D29" s="8" t="s">
        <v>27</v>
      </c>
      <c r="E29" s="8"/>
      <c r="F29" s="8"/>
      <c r="G29" s="13">
        <v>2013.33</v>
      </c>
      <c r="H29" s="11"/>
      <c r="I29" s="11"/>
      <c r="J29" s="11"/>
      <c r="K29" s="11"/>
    </row>
    <row r="30" spans="1:11" ht="9.75" customHeight="1" hidden="1">
      <c r="A30" s="8"/>
      <c r="B30" s="8"/>
      <c r="C30" s="8"/>
      <c r="D30" s="8" t="s">
        <v>28</v>
      </c>
      <c r="E30" s="8"/>
      <c r="F30" s="8"/>
      <c r="G30" s="13">
        <v>2013.33</v>
      </c>
      <c r="H30" s="11"/>
      <c r="I30" s="11"/>
      <c r="J30" s="11"/>
      <c r="K30" s="11"/>
    </row>
    <row r="31" spans="1:11" ht="9.75" customHeight="1" hidden="1">
      <c r="A31" s="8"/>
      <c r="B31" s="8"/>
      <c r="C31" s="8"/>
      <c r="D31" s="8" t="s">
        <v>29</v>
      </c>
      <c r="E31" s="8"/>
      <c r="F31" s="8"/>
      <c r="G31" s="13">
        <v>2013.33</v>
      </c>
      <c r="H31" s="11"/>
      <c r="I31" s="11"/>
      <c r="J31" s="11"/>
      <c r="K31" s="11"/>
    </row>
    <row r="32" spans="1:11" ht="9.75" customHeight="1" hidden="1">
      <c r="A32" s="8"/>
      <c r="B32" s="8"/>
      <c r="C32" s="8"/>
      <c r="D32" s="8" t="s">
        <v>30</v>
      </c>
      <c r="E32" s="8"/>
      <c r="F32" s="8"/>
      <c r="G32" s="14">
        <v>2016.66</v>
      </c>
      <c r="H32" s="20"/>
      <c r="I32" s="11"/>
      <c r="J32" s="11"/>
      <c r="K32" s="11"/>
    </row>
    <row r="33" spans="1:11" ht="9.75" customHeight="1" hidden="1">
      <c r="A33" s="8"/>
      <c r="B33" s="8"/>
      <c r="C33" s="8" t="s">
        <v>31</v>
      </c>
      <c r="D33" s="8"/>
      <c r="E33" s="8"/>
      <c r="F33" s="8"/>
      <c r="G33" s="21">
        <f>ROUND(SUM(G19:G32),5)</f>
        <v>20836.28</v>
      </c>
      <c r="H33" s="14">
        <f>ROUND(SUM(G19:G32),5)</f>
        <v>20836.28</v>
      </c>
      <c r="I33" s="11"/>
      <c r="J33" s="11"/>
      <c r="K33" s="11"/>
    </row>
    <row r="34" spans="1:11" s="17" customFormat="1" ht="15.75" customHeight="1">
      <c r="A34" s="8"/>
      <c r="B34" s="8" t="s">
        <v>32</v>
      </c>
      <c r="C34" s="8"/>
      <c r="D34" s="8"/>
      <c r="E34" s="8"/>
      <c r="F34" s="8"/>
      <c r="G34" s="14"/>
      <c r="H34" s="22">
        <f>ROUND(G18+H33,5)</f>
        <v>20836.28</v>
      </c>
      <c r="I34" s="23"/>
      <c r="J34" s="24"/>
      <c r="K34" s="24"/>
    </row>
    <row r="35" spans="1:11" s="28" customFormat="1" ht="15.75" customHeight="1">
      <c r="A35" s="7" t="s">
        <v>33</v>
      </c>
      <c r="B35" s="8"/>
      <c r="C35" s="8"/>
      <c r="D35" s="8"/>
      <c r="E35" s="8"/>
      <c r="F35" s="8"/>
      <c r="G35" s="25"/>
      <c r="H35" s="26"/>
      <c r="I35" s="27">
        <f>ROUND(G2+H13+H17+H34,5)</f>
        <v>659954.09</v>
      </c>
      <c r="J35" s="26"/>
      <c r="K35" s="26"/>
    </row>
    <row r="36" spans="1:11" ht="17.25" customHeight="1">
      <c r="A36" s="7" t="s">
        <v>34</v>
      </c>
      <c r="B36" s="8"/>
      <c r="C36" s="8"/>
      <c r="D36" s="8"/>
      <c r="E36" s="8"/>
      <c r="F36" s="8"/>
      <c r="G36" s="13"/>
      <c r="H36" s="11"/>
      <c r="I36" s="11"/>
      <c r="J36" s="11"/>
      <c r="K36" s="11"/>
    </row>
    <row r="37" spans="1:11" ht="12.75">
      <c r="A37" s="8"/>
      <c r="B37" s="8" t="s">
        <v>35</v>
      </c>
      <c r="C37" s="8"/>
      <c r="D37" s="8"/>
      <c r="E37" s="8"/>
      <c r="F37" s="8"/>
      <c r="G37" s="13"/>
      <c r="H37" s="11"/>
      <c r="I37" s="11"/>
      <c r="J37" s="11"/>
      <c r="K37" s="11"/>
    </row>
    <row r="38" spans="1:11" ht="12.75">
      <c r="A38" s="8"/>
      <c r="B38" s="8"/>
      <c r="C38" s="8" t="s">
        <v>36</v>
      </c>
      <c r="D38" s="8"/>
      <c r="E38" s="8"/>
      <c r="F38" s="8"/>
      <c r="G38" s="13"/>
      <c r="H38" s="11"/>
      <c r="I38" s="11"/>
      <c r="J38" s="11"/>
      <c r="K38" s="11"/>
    </row>
    <row r="39" spans="1:11" ht="12.75" hidden="1">
      <c r="A39" s="8"/>
      <c r="B39" s="8"/>
      <c r="C39" s="8"/>
      <c r="D39" s="8" t="s">
        <v>37</v>
      </c>
      <c r="E39" s="8"/>
      <c r="F39" s="8"/>
      <c r="G39" s="13"/>
      <c r="H39" s="11"/>
      <c r="I39" s="11"/>
      <c r="J39" s="11"/>
      <c r="K39" s="11"/>
    </row>
    <row r="40" spans="1:11" ht="12.75">
      <c r="A40" s="8"/>
      <c r="B40" s="8"/>
      <c r="C40" s="8"/>
      <c r="D40" s="8"/>
      <c r="E40" s="8" t="s">
        <v>38</v>
      </c>
      <c r="F40" s="8"/>
      <c r="G40" s="13">
        <v>475.99</v>
      </c>
      <c r="H40" s="11"/>
      <c r="I40" s="11"/>
      <c r="J40" s="11"/>
      <c r="K40" s="11"/>
    </row>
    <row r="41" spans="1:11" ht="12.75">
      <c r="A41" s="8"/>
      <c r="B41" s="8"/>
      <c r="C41" s="8"/>
      <c r="D41" s="8"/>
      <c r="E41" s="8" t="s">
        <v>39</v>
      </c>
      <c r="F41" s="8"/>
      <c r="G41" s="13">
        <v>1000</v>
      </c>
      <c r="H41" s="11"/>
      <c r="I41" s="11"/>
      <c r="J41" s="11"/>
      <c r="K41" s="11"/>
    </row>
    <row r="42" spans="1:11" ht="12.75">
      <c r="A42" s="8"/>
      <c r="B42" s="8"/>
      <c r="C42" s="8"/>
      <c r="D42" s="8"/>
      <c r="E42" s="8" t="s">
        <v>40</v>
      </c>
      <c r="F42" s="8"/>
      <c r="G42" s="13">
        <v>3000</v>
      </c>
      <c r="H42" s="11"/>
      <c r="I42" s="11"/>
      <c r="J42" s="11"/>
      <c r="K42" s="11"/>
    </row>
    <row r="43" spans="1:11" ht="12.75">
      <c r="A43" s="8"/>
      <c r="B43" s="8"/>
      <c r="C43" s="8"/>
      <c r="D43" s="8"/>
      <c r="E43" s="8" t="s">
        <v>41</v>
      </c>
      <c r="F43" s="8"/>
      <c r="G43" s="13">
        <v>1209.26</v>
      </c>
      <c r="H43" s="11"/>
      <c r="I43" s="11"/>
      <c r="J43" s="11"/>
      <c r="K43" s="11"/>
    </row>
    <row r="44" spans="1:11" ht="12.75" hidden="1">
      <c r="A44" s="8"/>
      <c r="B44" s="8"/>
      <c r="C44" s="8"/>
      <c r="D44" s="8"/>
      <c r="E44" s="8" t="s">
        <v>42</v>
      </c>
      <c r="F44" s="8"/>
      <c r="G44" s="13"/>
      <c r="H44" s="11"/>
      <c r="I44" s="11"/>
      <c r="J44" s="11"/>
      <c r="K44" s="11"/>
    </row>
    <row r="45" spans="1:11" ht="12.75">
      <c r="A45" s="8"/>
      <c r="B45" s="8"/>
      <c r="C45" s="8"/>
      <c r="D45" s="8"/>
      <c r="E45" s="8"/>
      <c r="F45" s="8" t="s">
        <v>43</v>
      </c>
      <c r="G45" s="13">
        <v>453.66</v>
      </c>
      <c r="H45" s="11"/>
      <c r="I45" s="11"/>
      <c r="J45" s="11"/>
      <c r="K45" s="11"/>
    </row>
    <row r="46" spans="1:11" ht="12.75">
      <c r="A46" s="8"/>
      <c r="B46" s="8"/>
      <c r="C46" s="8"/>
      <c r="D46" s="8"/>
      <c r="E46" s="8"/>
      <c r="F46" s="8" t="s">
        <v>44</v>
      </c>
      <c r="G46" s="29">
        <v>1109.91</v>
      </c>
      <c r="H46" s="18"/>
      <c r="I46" s="11"/>
      <c r="J46" s="11"/>
      <c r="K46" s="11"/>
    </row>
    <row r="47" spans="1:11" ht="12.75" hidden="1">
      <c r="A47" s="8"/>
      <c r="B47" s="8"/>
      <c r="C47" s="8"/>
      <c r="D47" s="8"/>
      <c r="E47" s="8" t="s">
        <v>45</v>
      </c>
      <c r="F47" s="8"/>
      <c r="G47" s="14">
        <f>ROUND(SUM(G44:G46),5)</f>
        <v>1563.57</v>
      </c>
      <c r="H47" s="11"/>
      <c r="I47" s="11"/>
      <c r="J47" s="11"/>
      <c r="K47" s="11"/>
    </row>
    <row r="48" spans="1:18" ht="15" customHeight="1">
      <c r="A48" s="8"/>
      <c r="B48" s="8"/>
      <c r="C48" s="8"/>
      <c r="D48" s="8" t="s">
        <v>46</v>
      </c>
      <c r="E48" s="8"/>
      <c r="F48" s="8"/>
      <c r="G48" s="14"/>
      <c r="H48" s="30">
        <f>ROUND(SUM(G39:G43)+G47,5)</f>
        <v>7248.82</v>
      </c>
      <c r="I48" s="11"/>
      <c r="J48" s="11"/>
      <c r="K48" s="11"/>
      <c r="R48" s="6"/>
    </row>
    <row r="49" spans="1:11" ht="30" customHeight="1" hidden="1">
      <c r="A49" s="8"/>
      <c r="B49" s="8"/>
      <c r="C49" s="8" t="s">
        <v>47</v>
      </c>
      <c r="D49" s="8"/>
      <c r="E49" s="8"/>
      <c r="F49" s="8"/>
      <c r="G49" s="13">
        <f>ROUND(G38+G48,5)</f>
        <v>0</v>
      </c>
      <c r="H49" s="11"/>
      <c r="I49" s="11"/>
      <c r="J49" s="11"/>
      <c r="K49" s="11"/>
    </row>
    <row r="50" spans="1:11" ht="19.5" customHeight="1">
      <c r="A50" s="8"/>
      <c r="B50" s="8"/>
      <c r="C50" s="8" t="s">
        <v>48</v>
      </c>
      <c r="D50" s="8"/>
      <c r="E50" s="8"/>
      <c r="F50" s="8"/>
      <c r="G50" s="13"/>
      <c r="H50" s="11"/>
      <c r="I50" s="11"/>
      <c r="J50" s="11"/>
      <c r="K50" s="11"/>
    </row>
    <row r="51" spans="1:11" ht="12.75">
      <c r="A51" s="8"/>
      <c r="B51" s="8"/>
      <c r="C51" s="8"/>
      <c r="D51" s="8" t="s">
        <v>49</v>
      </c>
      <c r="E51" s="8"/>
      <c r="F51" s="8"/>
      <c r="G51" s="13">
        <v>21692.77</v>
      </c>
      <c r="H51" s="11"/>
      <c r="I51" s="11"/>
      <c r="J51" s="11"/>
      <c r="K51" s="11"/>
    </row>
    <row r="52" spans="1:11" ht="12.75">
      <c r="A52" s="8"/>
      <c r="B52" s="8"/>
      <c r="C52" s="8"/>
      <c r="D52" s="8" t="s">
        <v>50</v>
      </c>
      <c r="E52" s="8"/>
      <c r="F52" s="8"/>
      <c r="G52" s="29">
        <v>34268.81</v>
      </c>
      <c r="H52" s="11"/>
      <c r="I52" s="20"/>
      <c r="J52" s="11"/>
      <c r="K52" s="11"/>
    </row>
    <row r="53" spans="1:11" ht="12.75">
      <c r="A53" s="8"/>
      <c r="B53" s="8"/>
      <c r="C53" s="8" t="s">
        <v>51</v>
      </c>
      <c r="D53" s="8"/>
      <c r="E53" s="8"/>
      <c r="F53" s="8"/>
      <c r="G53" s="14"/>
      <c r="H53" s="31">
        <f>ROUND(SUM(G50:G52),5)</f>
        <v>55961.58</v>
      </c>
      <c r="I53" s="15"/>
      <c r="J53" s="11"/>
      <c r="K53" s="11"/>
    </row>
    <row r="54" spans="1:11" ht="18" customHeight="1">
      <c r="A54" s="8"/>
      <c r="B54" s="8" t="s">
        <v>52</v>
      </c>
      <c r="C54" s="8"/>
      <c r="D54" s="8"/>
      <c r="E54" s="8"/>
      <c r="F54" s="8"/>
      <c r="G54" s="13"/>
      <c r="H54" s="11"/>
      <c r="I54" s="13">
        <f>H48+H53</f>
        <v>63210.4</v>
      </c>
      <c r="J54" s="11"/>
      <c r="K54" s="11"/>
    </row>
    <row r="55" spans="1:11" ht="13.5" customHeight="1">
      <c r="A55" s="8"/>
      <c r="B55" s="8" t="s">
        <v>53</v>
      </c>
      <c r="C55" s="8"/>
      <c r="D55" s="8"/>
      <c r="E55" s="8"/>
      <c r="F55" s="8"/>
      <c r="G55" s="13"/>
      <c r="H55" s="11"/>
      <c r="I55" s="11"/>
      <c r="J55" s="11"/>
      <c r="K55" s="11"/>
    </row>
    <row r="56" spans="1:11" ht="12.75">
      <c r="A56" s="8"/>
      <c r="B56" s="8"/>
      <c r="C56" s="8" t="s">
        <v>54</v>
      </c>
      <c r="D56" s="8"/>
      <c r="E56" s="8"/>
      <c r="F56" s="8"/>
      <c r="G56" s="13">
        <v>551310.61</v>
      </c>
      <c r="H56" s="11"/>
      <c r="I56" s="11"/>
      <c r="J56" s="11"/>
      <c r="K56" s="11"/>
    </row>
    <row r="57" spans="1:11" ht="12.75">
      <c r="A57" s="8"/>
      <c r="B57" s="8"/>
      <c r="C57" s="8" t="s">
        <v>55</v>
      </c>
      <c r="D57" s="8"/>
      <c r="E57" s="8"/>
      <c r="F57" s="8"/>
      <c r="G57" s="13">
        <v>43516.73</v>
      </c>
      <c r="H57" s="11"/>
      <c r="I57" s="11"/>
      <c r="J57" s="11"/>
      <c r="K57" s="11"/>
    </row>
    <row r="58" spans="1:11" ht="12.75">
      <c r="A58" s="8"/>
      <c r="B58" s="8"/>
      <c r="C58" s="8" t="s">
        <v>56</v>
      </c>
      <c r="D58" s="8"/>
      <c r="E58" s="8"/>
      <c r="F58" s="8"/>
      <c r="G58" s="14">
        <v>1916.35</v>
      </c>
      <c r="H58" s="18"/>
      <c r="I58" s="18"/>
      <c r="J58" s="11"/>
      <c r="K58" s="11"/>
    </row>
    <row r="59" spans="1:11" ht="12.75">
      <c r="A59" s="8"/>
      <c r="B59" s="7" t="s">
        <v>57</v>
      </c>
      <c r="C59" s="8"/>
      <c r="D59" s="8"/>
      <c r="E59" s="8"/>
      <c r="F59" s="8"/>
      <c r="G59" s="32"/>
      <c r="H59" s="11"/>
      <c r="I59" s="11">
        <v>596743.69</v>
      </c>
      <c r="J59" s="11"/>
      <c r="K59" s="11"/>
    </row>
    <row r="60" spans="1:11" ht="15" customHeight="1">
      <c r="A60" s="7" t="s">
        <v>58</v>
      </c>
      <c r="B60" s="8"/>
      <c r="C60" s="8"/>
      <c r="D60" s="8"/>
      <c r="E60" s="8"/>
      <c r="F60" s="8"/>
      <c r="G60" s="25"/>
      <c r="H60" s="11"/>
      <c r="I60" s="33">
        <f>SUM(I54:I59)</f>
        <v>659954.09</v>
      </c>
      <c r="J60" s="11"/>
      <c r="K60" s="11"/>
    </row>
    <row r="61" spans="7:11" ht="10.5" customHeight="1">
      <c r="G61" s="11"/>
      <c r="H61" s="11"/>
      <c r="I61" s="11"/>
      <c r="J61" s="11"/>
      <c r="K61" s="11"/>
    </row>
    <row r="62" spans="6:11" ht="15" customHeight="1">
      <c r="F62" s="1" t="s">
        <v>59</v>
      </c>
      <c r="G62" s="11">
        <f>H13</f>
        <v>28262.84</v>
      </c>
      <c r="H62" s="11"/>
      <c r="I62" s="11"/>
      <c r="J62" s="11"/>
      <c r="K62" s="11"/>
    </row>
    <row r="63" spans="6:11" ht="15" customHeight="1">
      <c r="F63" s="34" t="s">
        <v>60</v>
      </c>
      <c r="G63" s="11">
        <v>20836.28</v>
      </c>
      <c r="H63" s="11"/>
      <c r="I63" s="11"/>
      <c r="J63" s="11"/>
      <c r="K63" s="11"/>
    </row>
    <row r="64" spans="6:11" ht="15" customHeight="1">
      <c r="F64" s="1" t="s">
        <v>61</v>
      </c>
      <c r="G64" s="11"/>
      <c r="H64" s="11">
        <f>G62+G63</f>
        <v>49099.119999999995</v>
      </c>
      <c r="I64" s="11"/>
      <c r="J64" s="11"/>
      <c r="K64" s="11"/>
    </row>
    <row r="65" spans="6:11" ht="15" customHeight="1" hidden="1">
      <c r="F65" s="1" t="s">
        <v>62</v>
      </c>
      <c r="G65" s="11"/>
      <c r="H65" s="11"/>
      <c r="I65" s="11"/>
      <c r="J65" s="11"/>
      <c r="K65" s="11"/>
    </row>
    <row r="66" spans="6:11" ht="15" customHeight="1">
      <c r="F66" s="1" t="s">
        <v>47</v>
      </c>
      <c r="G66" s="11">
        <f>-H48</f>
        <v>-7248.82</v>
      </c>
      <c r="H66" s="11"/>
      <c r="I66" s="11"/>
      <c r="J66" s="11"/>
      <c r="K66" s="11"/>
    </row>
    <row r="67" spans="6:11" ht="15" customHeight="1">
      <c r="F67" s="1" t="s">
        <v>50</v>
      </c>
      <c r="G67" s="11">
        <f>-G52</f>
        <v>-34268.81</v>
      </c>
      <c r="H67" s="11"/>
      <c r="I67" s="11"/>
      <c r="J67" s="11"/>
      <c r="K67" s="11"/>
    </row>
    <row r="68" spans="6:11" ht="15" customHeight="1">
      <c r="F68" s="34" t="s">
        <v>63</v>
      </c>
      <c r="G68" s="15">
        <v>-1916</v>
      </c>
      <c r="H68" s="11"/>
      <c r="I68" s="11"/>
      <c r="J68" s="11"/>
      <c r="K68" s="11"/>
    </row>
    <row r="69" spans="7:11" ht="15" customHeight="1">
      <c r="G69" s="11"/>
      <c r="H69" s="15">
        <f>SUM(G66:G68)</f>
        <v>-43433.63</v>
      </c>
      <c r="I69" s="11"/>
      <c r="J69" s="11"/>
      <c r="K69" s="11"/>
    </row>
    <row r="70" spans="6:11" ht="12.75">
      <c r="F70" s="1" t="s">
        <v>64</v>
      </c>
      <c r="G70" s="11"/>
      <c r="H70" s="11">
        <f>SUM(H64:H69)</f>
        <v>5665.489999999998</v>
      </c>
      <c r="I70" s="11"/>
      <c r="J70" s="11"/>
      <c r="K70" s="11"/>
    </row>
    <row r="71" spans="7:11" ht="12.75">
      <c r="G71" s="11"/>
      <c r="H71" s="11"/>
      <c r="I71" s="11"/>
      <c r="J71" s="11"/>
      <c r="K71" s="11"/>
    </row>
    <row r="72" spans="7:11" ht="12.75">
      <c r="G72" s="11"/>
      <c r="H72" s="11"/>
      <c r="I72" s="11"/>
      <c r="J72" s="11"/>
      <c r="K72" s="11"/>
    </row>
    <row r="73" spans="7:11" ht="12.75">
      <c r="G73" s="11"/>
      <c r="H73" s="11"/>
      <c r="I73" s="11"/>
      <c r="J73" s="11"/>
      <c r="K73" s="11"/>
    </row>
    <row r="74" spans="7:11" ht="12.75">
      <c r="G74" s="11"/>
      <c r="H74" s="11"/>
      <c r="I74" s="11"/>
      <c r="J74" s="11"/>
      <c r="K74" s="11"/>
    </row>
    <row r="75" spans="7:11" ht="12.75">
      <c r="G75" s="11"/>
      <c r="H75" s="11"/>
      <c r="I75" s="11"/>
      <c r="J75" s="11"/>
      <c r="K75" s="11"/>
    </row>
    <row r="76" spans="7:11" ht="12.75">
      <c r="G76" s="11"/>
      <c r="H76" s="11"/>
      <c r="I76" s="11"/>
      <c r="J76" s="11"/>
      <c r="K76" s="11"/>
    </row>
    <row r="77" spans="7:11" ht="12.75">
      <c r="G77" s="11"/>
      <c r="H77" s="11"/>
      <c r="I77" s="11"/>
      <c r="J77" s="11"/>
      <c r="K77" s="11"/>
    </row>
  </sheetData>
  <sheetProtection selectLockedCells="1" selectUnlockedCells="1"/>
  <printOptions/>
  <pageMargins left="0.7" right="0.7" top="0.75" bottom="0.75" header="0.25" footer="0.3"/>
  <pageSetup fitToWidth="0" fitToHeight="1" horizontalDpi="300" verticalDpi="300" orientation="portrait"/>
  <headerFooter alignWithMargins="0">
    <oddHeader>&amp;L&amp;"Arial,Bold"&amp;8 10:51 PM
 1/04/19
 Accrual Basis&amp;C&amp;"Arial,Bold"&amp;12 Concord Monthly Meeting of the
&amp;14 Balance Sheet
&amp;10 As of January 1, 2019</oddHeader>
    <oddFooter>&amp;R&amp;"Arial,Bold"&amp;8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Mark Barker</cp:lastModifiedBy>
  <dcterms:modified xsi:type="dcterms:W3CDTF">2019-01-16T23:58:09Z</dcterms:modified>
  <cp:category/>
  <cp:version/>
  <cp:contentType/>
  <cp:contentStatus/>
</cp:coreProperties>
</file>