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-08CMMIncomeExpense" sheetId="1" r:id="rId1"/>
  </sheets>
  <definedNames>
    <definedName name="_xlnm.Print_Titles" localSheetId="0">('2018-08CMMIncomeExpense'!$A:$E,'2018-08CMMIncomeExpense'!$1:$2)</definedName>
    <definedName name="_xlnm.Print_Titles" localSheetId="0">('2018-08CMMIncomeExpense'!$A:$E,'2018-08CMMIncomeExpense'!$1:$2)</definedName>
  </definedNames>
  <calcPr fullCalcOnLoad="1"/>
</workbook>
</file>

<file path=xl/sharedStrings.xml><?xml version="1.0" encoding="utf-8"?>
<sst xmlns="http://schemas.openxmlformats.org/spreadsheetml/2006/main" count="50" uniqueCount="50">
  <si>
    <t>Jun '18 - Aug '18</t>
  </si>
  <si>
    <t>Budget</t>
  </si>
  <si>
    <t>$ Over Budget</t>
  </si>
  <si>
    <t>Remaing Budget</t>
  </si>
  <si>
    <t>% of Budget</t>
  </si>
  <si>
    <t>Income</t>
  </si>
  <si>
    <t>Contributions</t>
  </si>
  <si>
    <t>Interest Income</t>
  </si>
  <si>
    <t>Rental Income</t>
  </si>
  <si>
    <t>Total Income</t>
  </si>
  <si>
    <t>Expense</t>
  </si>
  <si>
    <t>1 Program</t>
  </si>
  <si>
    <t>Budget Committee</t>
  </si>
  <si>
    <t>Hospitality</t>
  </si>
  <si>
    <t>Library</t>
  </si>
  <si>
    <t>Ministry and Counsel Committee</t>
  </si>
  <si>
    <t>Outreach</t>
  </si>
  <si>
    <t>Web Site Expense</t>
  </si>
  <si>
    <t>Outreach - Other</t>
  </si>
  <si>
    <t>Total Outreach</t>
  </si>
  <si>
    <t>Peace &amp; Social Concerns</t>
  </si>
  <si>
    <t>Youth &amp; Religious Ed. Committee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</si>
  <si>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</si>
  <si>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</si>
  <si>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</si>
  <si>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</si>
  <si>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</si>
  <si>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</si>
  <si>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</si>
  <si>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</si>
  <si>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</si>
  <si>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</si>
  <si>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 - Bldg. &amp; Maintenance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</si>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</sst>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#,##0.00;\-#,##0.00"/>
    <numFmt numFmtId="168" formatCode="#,##0.0#%;\-#,##0.0#%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20" applyNumberFormat="1" applyFont="1">
      <alignment/>
      <protection/>
    </xf>
    <xf numFmtId="164" fontId="1" fillId="0" borderId="0" xfId="20" applyNumberFormat="1">
      <alignment/>
      <protection/>
    </xf>
    <xf numFmtId="164" fontId="1" fillId="0" borderId="0" xfId="20">
      <alignment/>
      <protection/>
    </xf>
    <xf numFmtId="166" fontId="2" fillId="0" borderId="0" xfId="20" applyNumberFormat="1" applyFont="1">
      <alignment/>
      <protection/>
    </xf>
    <xf numFmtId="166" fontId="1" fillId="0" borderId="0" xfId="20" applyNumberFormat="1" applyBorder="1" applyAlignment="1">
      <alignment horizontal="center"/>
      <protection/>
    </xf>
    <xf numFmtId="166" fontId="1" fillId="0" borderId="1" xfId="20" applyNumberFormat="1" applyBorder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6" fontId="2" fillId="0" borderId="2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4" fontId="1" fillId="0" borderId="0" xfId="20" applyAlignment="1">
      <alignment horizontal="center"/>
      <protection/>
    </xf>
    <xf numFmtId="167" fontId="3" fillId="0" borderId="0" xfId="20" applyNumberFormat="1" applyFont="1">
      <alignment/>
      <protection/>
    </xf>
    <xf numFmtId="166" fontId="3" fillId="0" borderId="0" xfId="20" applyNumberFormat="1" applyFont="1">
      <alignment/>
      <protection/>
    </xf>
    <xf numFmtId="168" fontId="3" fillId="0" borderId="0" xfId="20" applyNumberFormat="1" applyFont="1">
      <alignment/>
      <protection/>
    </xf>
    <xf numFmtId="167" fontId="3" fillId="0" borderId="3" xfId="20" applyNumberFormat="1" applyFont="1" applyBorder="1">
      <alignment/>
      <protection/>
    </xf>
    <xf numFmtId="168" fontId="3" fillId="0" borderId="3" xfId="20" applyNumberFormat="1" applyFont="1" applyBorder="1">
      <alignment/>
      <protection/>
    </xf>
    <xf numFmtId="167" fontId="3" fillId="0" borderId="0" xfId="20" applyNumberFormat="1" applyFont="1" applyAlignment="1">
      <alignment horizontal="left" vertical="center"/>
      <protection/>
    </xf>
    <xf numFmtId="166" fontId="3" fillId="0" borderId="0" xfId="20" applyNumberFormat="1" applyFont="1" applyAlignment="1">
      <alignment horizontal="left" vertical="center"/>
      <protection/>
    </xf>
    <xf numFmtId="168" fontId="3" fillId="0" borderId="0" xfId="20" applyNumberFormat="1" applyFont="1" applyAlignment="1">
      <alignment horizontal="left"/>
      <protection/>
    </xf>
    <xf numFmtId="167" fontId="3" fillId="0" borderId="4" xfId="20" applyNumberFormat="1" applyFont="1" applyBorder="1" applyAlignment="1">
      <alignment horizontal="left" vertical="center"/>
      <protection/>
    </xf>
    <xf numFmtId="167" fontId="3" fillId="0" borderId="3" xfId="20" applyNumberFormat="1" applyFont="1" applyBorder="1" applyAlignment="1">
      <alignment horizontal="left" vertical="center"/>
      <protection/>
    </xf>
    <xf numFmtId="168" fontId="3" fillId="0" borderId="4" xfId="20" applyNumberFormat="1" applyFont="1" applyBorder="1" applyAlignment="1">
      <alignment horizontal="left"/>
      <protection/>
    </xf>
    <xf numFmtId="167" fontId="3" fillId="0" borderId="0" xfId="20" applyNumberFormat="1" applyFont="1" applyBorder="1">
      <alignment/>
      <protection/>
    </xf>
    <xf numFmtId="168" fontId="3" fillId="0" borderId="0" xfId="20" applyNumberFormat="1" applyFont="1" applyBorder="1">
      <alignment/>
      <protection/>
    </xf>
    <xf numFmtId="167" fontId="3" fillId="0" borderId="5" xfId="20" applyNumberFormat="1" applyFont="1" applyBorder="1">
      <alignment/>
      <protection/>
    </xf>
    <xf numFmtId="168" fontId="3" fillId="0" borderId="6" xfId="20" applyNumberFormat="1" applyFont="1" applyBorder="1">
      <alignment/>
      <protection/>
    </xf>
    <xf numFmtId="168" fontId="3" fillId="0" borderId="5" xfId="20" applyNumberFormat="1" applyFont="1" applyBorder="1">
      <alignment/>
      <protection/>
    </xf>
    <xf numFmtId="167" fontId="2" fillId="0" borderId="7" xfId="20" applyNumberFormat="1" applyFont="1" applyBorder="1">
      <alignment/>
      <protection/>
    </xf>
    <xf numFmtId="168" fontId="2" fillId="0" borderId="7" xfId="20" applyNumberFormat="1" applyFont="1" applyBorder="1">
      <alignment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" customWidth="1"/>
    <col min="5" max="5" width="25.421875" style="1" customWidth="1"/>
    <col min="6" max="6" width="13.421875" style="2" customWidth="1"/>
    <col min="7" max="7" width="2.28125" style="2" customWidth="1"/>
    <col min="8" max="8" width="7.8515625" style="2" customWidth="1"/>
    <col min="9" max="9" width="2.28125" style="2" customWidth="1"/>
    <col min="10" max="10" width="0" style="2" hidden="1" customWidth="1"/>
    <col min="11" max="11" width="12.00390625" style="2" customWidth="1"/>
    <col min="12" max="12" width="2.28125" style="2" customWidth="1"/>
    <col min="13" max="13" width="10.28125" style="2" customWidth="1"/>
    <col min="14" max="16384" width="8.7109375" style="3" customWidth="1"/>
  </cols>
  <sheetData>
    <row r="1" spans="1:13" ht="12.75">
      <c r="A1" s="4"/>
      <c r="B1" s="4"/>
      <c r="C1" s="4"/>
      <c r="D1" s="4"/>
      <c r="E1" s="4"/>
      <c r="F1" s="5"/>
      <c r="G1" s="6"/>
      <c r="H1" s="5"/>
      <c r="I1" s="6"/>
      <c r="J1" s="5"/>
      <c r="K1" s="5"/>
      <c r="L1" s="6"/>
      <c r="M1" s="5"/>
    </row>
    <row r="2" spans="1:13" s="10" customFormat="1" ht="12.75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8" t="s">
        <v>2</v>
      </c>
      <c r="K2" s="8" t="s">
        <v>3</v>
      </c>
      <c r="L2" s="9"/>
      <c r="M2" s="8" t="s">
        <v>4</v>
      </c>
    </row>
    <row r="3" spans="1:13" ht="12" customHeight="1">
      <c r="A3" s="4"/>
      <c r="B3" s="4" t="s">
        <v>5</v>
      </c>
      <c r="C3" s="4"/>
      <c r="D3" s="4"/>
      <c r="E3" s="4"/>
      <c r="F3" s="11"/>
      <c r="G3" s="12"/>
      <c r="H3" s="11"/>
      <c r="I3" s="12"/>
      <c r="J3" s="11"/>
      <c r="K3" s="11"/>
      <c r="L3" s="12"/>
      <c r="M3" s="13"/>
    </row>
    <row r="4" spans="1:13" ht="12.75">
      <c r="A4" s="4"/>
      <c r="B4" s="4"/>
      <c r="C4" s="12" t="s">
        <v>6</v>
      </c>
      <c r="D4" s="4"/>
      <c r="E4" s="4"/>
      <c r="F4" s="11">
        <v>8356.25</v>
      </c>
      <c r="G4" s="12"/>
      <c r="H4" s="11">
        <v>25271</v>
      </c>
      <c r="I4" s="12"/>
      <c r="J4" s="11">
        <f>ROUND((F4-H4),5)</f>
        <v>-16914.75</v>
      </c>
      <c r="K4" s="11">
        <f>-1*J4</f>
        <v>16914.75</v>
      </c>
      <c r="L4" s="12"/>
      <c r="M4" s="13">
        <f>ROUND(IF(H4=0,IF(F4=0,0,1),F4/H4),5)</f>
        <v>0.33067</v>
      </c>
    </row>
    <row r="5" spans="1:13" ht="12.75">
      <c r="A5" s="4"/>
      <c r="B5" s="4"/>
      <c r="C5" s="12" t="s">
        <v>7</v>
      </c>
      <c r="D5" s="4"/>
      <c r="E5" s="4"/>
      <c r="F5" s="11">
        <v>0.1</v>
      </c>
      <c r="G5" s="12"/>
      <c r="H5" s="11">
        <v>680</v>
      </c>
      <c r="I5" s="12"/>
      <c r="J5" s="11">
        <f>ROUND((F5-H5),5)</f>
        <v>-679.9</v>
      </c>
      <c r="K5" s="11">
        <f>-1*J5</f>
        <v>679.9</v>
      </c>
      <c r="L5" s="12"/>
      <c r="M5" s="13">
        <f>ROUND(IF(H5=0,IF(F5=0,0,1),F5/H5),5)</f>
        <v>0.00015</v>
      </c>
    </row>
    <row r="6" spans="1:13" ht="12.75">
      <c r="A6" s="4"/>
      <c r="B6" s="4"/>
      <c r="C6" s="12" t="s">
        <v>8</v>
      </c>
      <c r="D6" s="4"/>
      <c r="E6" s="4"/>
      <c r="F6" s="14">
        <v>290</v>
      </c>
      <c r="G6" s="12"/>
      <c r="H6" s="14">
        <v>1380</v>
      </c>
      <c r="I6" s="12"/>
      <c r="J6" s="14">
        <f>ROUND((F6-H6),5)</f>
        <v>-1090</v>
      </c>
      <c r="K6" s="14">
        <f>-1*J6</f>
        <v>1090</v>
      </c>
      <c r="L6" s="12"/>
      <c r="M6" s="15">
        <f>ROUND(IF(H6=0,IF(F6=0,0,1),F6/H6),5)</f>
        <v>0.21014</v>
      </c>
    </row>
    <row r="7" spans="1:13" ht="12.75">
      <c r="A7" s="4"/>
      <c r="B7" s="4" t="s">
        <v>9</v>
      </c>
      <c r="C7" s="4"/>
      <c r="D7" s="4"/>
      <c r="E7" s="4"/>
      <c r="F7" s="11">
        <f>ROUND(SUM(F3:F6),5)</f>
        <v>8646.35</v>
      </c>
      <c r="G7" s="12"/>
      <c r="H7" s="11">
        <f>ROUND(SUM(H3:H6),5)</f>
        <v>27331</v>
      </c>
      <c r="I7" s="12"/>
      <c r="J7" s="11">
        <f>ROUND((F7-H7),5)</f>
        <v>-18684.65</v>
      </c>
      <c r="K7" s="11">
        <f>-1*J7</f>
        <v>18684.65</v>
      </c>
      <c r="L7" s="12"/>
      <c r="M7" s="13">
        <f>ROUND(IF(H7=0,IF(F7=0,0,1),F7/H7),5)</f>
        <v>0.31636</v>
      </c>
    </row>
    <row r="8" spans="1:13" ht="15" customHeight="1">
      <c r="A8" s="4"/>
      <c r="B8" s="4" t="s">
        <v>10</v>
      </c>
      <c r="C8" s="4"/>
      <c r="D8" s="4"/>
      <c r="E8" s="4"/>
      <c r="F8" s="11"/>
      <c r="G8" s="12"/>
      <c r="H8" s="11"/>
      <c r="I8" s="12"/>
      <c r="J8" s="11"/>
      <c r="K8" s="11">
        <f>-1*J8</f>
        <v>0</v>
      </c>
      <c r="L8" s="12"/>
      <c r="M8" s="13"/>
    </row>
    <row r="9" spans="1:13" ht="12.75">
      <c r="A9" s="4"/>
      <c r="B9" s="4"/>
      <c r="C9" s="4" t="s">
        <v>11</v>
      </c>
      <c r="D9" s="4"/>
      <c r="E9" s="4"/>
      <c r="F9" s="11"/>
      <c r="G9" s="12"/>
      <c r="H9" s="11"/>
      <c r="I9" s="12"/>
      <c r="J9" s="11"/>
      <c r="K9" s="11">
        <f>-1*J9</f>
        <v>0</v>
      </c>
      <c r="L9" s="12"/>
      <c r="M9" s="13"/>
    </row>
    <row r="10" spans="1:13" ht="12.75">
      <c r="A10" s="4"/>
      <c r="B10" s="4"/>
      <c r="C10" s="4"/>
      <c r="D10" s="12" t="s">
        <v>12</v>
      </c>
      <c r="E10" s="4"/>
      <c r="F10" s="11">
        <v>0</v>
      </c>
      <c r="G10" s="12"/>
      <c r="H10" s="11">
        <v>30</v>
      </c>
      <c r="I10" s="12"/>
      <c r="J10" s="11">
        <f>ROUND((F10-H10),5)</f>
        <v>-30</v>
      </c>
      <c r="K10" s="11">
        <f>-1*J10</f>
        <v>30</v>
      </c>
      <c r="L10" s="12"/>
      <c r="M10" s="13">
        <f>ROUND(IF(H10=0,IF(F10=0,0,1),F10/H10),5)</f>
        <v>0</v>
      </c>
    </row>
    <row r="11" spans="1:13" ht="12.75">
      <c r="A11" s="4"/>
      <c r="B11" s="4"/>
      <c r="C11" s="4"/>
      <c r="D11" s="12" t="s">
        <v>13</v>
      </c>
      <c r="E11" s="4"/>
      <c r="F11" s="11">
        <v>7.28</v>
      </c>
      <c r="G11" s="12"/>
      <c r="H11" s="11">
        <v>180</v>
      </c>
      <c r="I11" s="12"/>
      <c r="J11" s="11">
        <f>ROUND((F11-H11),5)</f>
        <v>-172.72</v>
      </c>
      <c r="K11" s="11">
        <f>-1*J11</f>
        <v>172.72</v>
      </c>
      <c r="L11" s="12"/>
      <c r="M11" s="13">
        <f>ROUND(IF(H11=0,IF(F11=0,0,1),F11/H11),5)</f>
        <v>0.04044</v>
      </c>
    </row>
    <row r="12" spans="1:13" ht="12.75">
      <c r="A12" s="4"/>
      <c r="B12" s="4"/>
      <c r="C12" s="4"/>
      <c r="D12" s="12" t="s">
        <v>14</v>
      </c>
      <c r="E12" s="4"/>
      <c r="F12" s="11">
        <v>0</v>
      </c>
      <c r="G12" s="12"/>
      <c r="H12" s="11">
        <v>50</v>
      </c>
      <c r="I12" s="12"/>
      <c r="J12" s="11">
        <f>ROUND((F12-H12),5)</f>
        <v>-50</v>
      </c>
      <c r="K12" s="11">
        <f>-1*J12</f>
        <v>50</v>
      </c>
      <c r="L12" s="12"/>
      <c r="M12" s="13">
        <f>ROUND(IF(H12=0,IF(F12=0,0,1),F12/H12),5)</f>
        <v>0</v>
      </c>
    </row>
    <row r="13" spans="1:13" ht="12.75">
      <c r="A13" s="4"/>
      <c r="B13" s="4"/>
      <c r="C13" s="4"/>
      <c r="D13" s="12" t="s">
        <v>15</v>
      </c>
      <c r="E13" s="4"/>
      <c r="F13" s="11">
        <v>0</v>
      </c>
      <c r="G13" s="12"/>
      <c r="H13" s="11">
        <v>175</v>
      </c>
      <c r="I13" s="12"/>
      <c r="J13" s="11">
        <f>ROUND((F13-H13),5)</f>
        <v>-175</v>
      </c>
      <c r="K13" s="11">
        <f>-1*J13</f>
        <v>175</v>
      </c>
      <c r="L13" s="12"/>
      <c r="M13" s="13">
        <f>ROUND(IF(H13=0,IF(F13=0,0,1),F13/H13),5)</f>
        <v>0</v>
      </c>
    </row>
    <row r="14" spans="1:13" ht="12.75">
      <c r="A14" s="4"/>
      <c r="B14" s="4"/>
      <c r="C14" s="4"/>
      <c r="D14" s="12" t="s">
        <v>16</v>
      </c>
      <c r="E14" s="4"/>
      <c r="F14" s="11"/>
      <c r="G14" s="12"/>
      <c r="H14" s="11"/>
      <c r="I14" s="12"/>
      <c r="J14" s="11"/>
      <c r="K14" s="11">
        <f>-1*J14</f>
        <v>0</v>
      </c>
      <c r="L14" s="12"/>
      <c r="M14" s="13"/>
    </row>
    <row r="15" spans="1:13" ht="12.75">
      <c r="A15" s="4"/>
      <c r="B15" s="4"/>
      <c r="C15" s="4"/>
      <c r="D15" s="4"/>
      <c r="E15" s="12" t="s">
        <v>17</v>
      </c>
      <c r="F15" s="16">
        <v>0</v>
      </c>
      <c r="G15" s="17"/>
      <c r="H15" s="16">
        <v>280</v>
      </c>
      <c r="I15" s="17"/>
      <c r="J15" s="16">
        <f>ROUND((F15-H15),5)</f>
        <v>-280</v>
      </c>
      <c r="K15" s="16">
        <f>-1*J15</f>
        <v>280</v>
      </c>
      <c r="L15" s="12"/>
      <c r="M15" s="18">
        <f>ROUND(IF(H15=0,IF(F15=0,0,1),F15/H15),5)</f>
        <v>0</v>
      </c>
    </row>
    <row r="16" spans="1:13" ht="12.75">
      <c r="A16" s="4"/>
      <c r="B16" s="4"/>
      <c r="C16" s="4"/>
      <c r="D16" s="4"/>
      <c r="E16" s="12" t="s">
        <v>18</v>
      </c>
      <c r="F16" s="19">
        <v>191.23</v>
      </c>
      <c r="G16" s="17"/>
      <c r="H16" s="19">
        <v>260</v>
      </c>
      <c r="I16" s="17"/>
      <c r="J16" s="20">
        <f>ROUND((F16-H16),5)</f>
        <v>-68.77</v>
      </c>
      <c r="K16" s="19">
        <f>-1*J16</f>
        <v>68.77</v>
      </c>
      <c r="L16" s="12"/>
      <c r="M16" s="21">
        <f>ROUND(IF(H16=0,IF(F16=0,0,1),F16/H16),5)</f>
        <v>0.7355</v>
      </c>
    </row>
    <row r="17" spans="1:13" ht="12.75">
      <c r="A17" s="4"/>
      <c r="B17" s="4"/>
      <c r="C17" s="4"/>
      <c r="D17" s="12" t="s">
        <v>19</v>
      </c>
      <c r="E17" s="4"/>
      <c r="F17" s="11">
        <f>ROUND(SUM(F14:F16),5)</f>
        <v>191.23</v>
      </c>
      <c r="G17" s="12"/>
      <c r="H17" s="11">
        <f>ROUND(SUM(H14:H16),5)</f>
        <v>540</v>
      </c>
      <c r="I17" s="12"/>
      <c r="J17" s="11">
        <f>ROUND((F17-H17),5)</f>
        <v>-348.77</v>
      </c>
      <c r="K17" s="11">
        <f>-1*J17</f>
        <v>348.77</v>
      </c>
      <c r="L17" s="12"/>
      <c r="M17" s="13">
        <f>ROUND(IF(H17=0,IF(F17=0,0,1),F17/H17),5)</f>
        <v>0.35413</v>
      </c>
    </row>
    <row r="18" spans="1:13" ht="12.75" customHeight="1">
      <c r="A18" s="4"/>
      <c r="B18" s="4"/>
      <c r="C18" s="4"/>
      <c r="D18" s="12" t="s">
        <v>20</v>
      </c>
      <c r="E18" s="4"/>
      <c r="F18" s="11">
        <v>0</v>
      </c>
      <c r="G18" s="12"/>
      <c r="H18" s="11">
        <v>300</v>
      </c>
      <c r="I18" s="12"/>
      <c r="J18" s="11">
        <f>ROUND((F18-H18),5)</f>
        <v>-300</v>
      </c>
      <c r="K18" s="11">
        <f>-1*J18</f>
        <v>300</v>
      </c>
      <c r="L18" s="12"/>
      <c r="M18" s="13">
        <f>ROUND(IF(H18=0,IF(F18=0,0,1),F18/H18),5)</f>
        <v>0</v>
      </c>
    </row>
    <row r="19" spans="1:13" ht="12.75">
      <c r="A19" s="4"/>
      <c r="B19" s="4"/>
      <c r="C19" s="4"/>
      <c r="D19" s="12" t="s">
        <v>21</v>
      </c>
      <c r="E19" s="4"/>
      <c r="F19" s="14">
        <v>64.03</v>
      </c>
      <c r="G19" s="12"/>
      <c r="H19" s="14">
        <v>300</v>
      </c>
      <c r="I19" s="12"/>
      <c r="J19" s="14">
        <f>ROUND((F19-H19),5)</f>
        <v>-235.97</v>
      </c>
      <c r="K19" s="14">
        <f>-1*J19</f>
        <v>235.97</v>
      </c>
      <c r="L19" s="12"/>
      <c r="M19" s="15">
        <f>ROUND(IF(H19=0,IF(F19=0,0,1),F19/H19),5)</f>
        <v>0.21343</v>
      </c>
    </row>
    <row r="20" spans="1:13" ht="12.75">
      <c r="A20" s="4"/>
      <c r="B20" s="4"/>
      <c r="C20" s="4" t="s">
        <v>22</v>
      </c>
      <c r="D20" s="4"/>
      <c r="E20" s="4"/>
      <c r="F20" s="11">
        <f>ROUND(SUM(F9:F13)+SUM(F17:F19),5)</f>
        <v>262.54</v>
      </c>
      <c r="G20" s="12"/>
      <c r="H20" s="11">
        <f>ROUND(SUM(H9:H13)+SUM(H17:H19),5)</f>
        <v>1575</v>
      </c>
      <c r="I20" s="12"/>
      <c r="J20" s="11">
        <f>ROUND((F20-H20),5)</f>
        <v>-1312.46</v>
      </c>
      <c r="K20" s="11">
        <f>-1*J20</f>
        <v>1312.46</v>
      </c>
      <c r="L20" s="12"/>
      <c r="M20" s="13">
        <f>ROUND(IF(H20=0,IF(F20=0,0,1),F20/H20),5)</f>
        <v>0.16669</v>
      </c>
    </row>
    <row r="21" spans="1:13" ht="15.75" customHeight="1">
      <c r="A21" s="4"/>
      <c r="B21" s="4"/>
      <c r="C21" s="4" t="s">
        <v>23</v>
      </c>
      <c r="D21" s="4"/>
      <c r="E21" s="4"/>
      <c r="F21" s="11"/>
      <c r="G21" s="12"/>
      <c r="H21" s="11"/>
      <c r="I21" s="12"/>
      <c r="J21" s="11"/>
      <c r="K21" s="11">
        <f>-1*J21</f>
        <v>0</v>
      </c>
      <c r="L21" s="12"/>
      <c r="M21" s="13"/>
    </row>
    <row r="22" spans="1:13" ht="12.75">
      <c r="A22" s="4"/>
      <c r="B22" s="4"/>
      <c r="C22" s="4"/>
      <c r="D22" s="12" t="s">
        <v>24</v>
      </c>
      <c r="E22" s="4"/>
      <c r="F22" s="11">
        <v>0</v>
      </c>
      <c r="G22" s="12"/>
      <c r="H22" s="11">
        <v>600</v>
      </c>
      <c r="I22" s="12"/>
      <c r="J22" s="11">
        <f>ROUND((F22-H22),5)</f>
        <v>-600</v>
      </c>
      <c r="K22" s="11">
        <f>-1*J22</f>
        <v>600</v>
      </c>
      <c r="L22" s="12"/>
      <c r="M22" s="13">
        <f>ROUND(IF(H22=0,IF(F22=0,0,1),F22/H22),5)</f>
        <v>0</v>
      </c>
    </row>
    <row r="23" spans="1:13" ht="12.75">
      <c r="A23" s="4"/>
      <c r="B23" s="4"/>
      <c r="C23" s="4"/>
      <c r="D23" s="12" t="s">
        <v>25</v>
      </c>
      <c r="E23" s="4"/>
      <c r="F23" s="11">
        <v>951.6</v>
      </c>
      <c r="G23" s="12"/>
      <c r="H23" s="11">
        <v>3806</v>
      </c>
      <c r="I23" s="12"/>
      <c r="J23" s="11">
        <f>ROUND((F23-H23),5)</f>
        <v>-2854.4</v>
      </c>
      <c r="K23" s="11">
        <f>-1*J23</f>
        <v>2854.4</v>
      </c>
      <c r="L23" s="12"/>
      <c r="M23" s="13">
        <f>ROUND(IF(H23=0,IF(F23=0,0,1),F23/H23),5)</f>
        <v>0.25003</v>
      </c>
    </row>
    <row r="24" spans="1:13" ht="12.75">
      <c r="A24" s="4"/>
      <c r="B24" s="4"/>
      <c r="C24" s="4"/>
      <c r="D24" s="12" t="s">
        <v>26</v>
      </c>
      <c r="E24" s="4"/>
      <c r="F24" s="11">
        <v>0</v>
      </c>
      <c r="G24" s="12"/>
      <c r="H24" s="11">
        <v>500</v>
      </c>
      <c r="I24" s="12"/>
      <c r="J24" s="11">
        <f>ROUND((F24-H24),5)</f>
        <v>-500</v>
      </c>
      <c r="K24" s="11">
        <f>-1*J24</f>
        <v>500</v>
      </c>
      <c r="L24" s="12"/>
      <c r="M24" s="13">
        <f>ROUND(IF(H24=0,IF(F24=0,0,1),F24/H24),5)</f>
        <v>0</v>
      </c>
    </row>
    <row r="25" spans="1:13" ht="12.75">
      <c r="A25" s="4"/>
      <c r="B25" s="4"/>
      <c r="C25" s="4"/>
      <c r="D25" s="12" t="s">
        <v>27</v>
      </c>
      <c r="E25" s="4"/>
      <c r="F25" s="11">
        <v>249.99</v>
      </c>
      <c r="G25" s="12"/>
      <c r="H25" s="11">
        <v>1000</v>
      </c>
      <c r="I25" s="12"/>
      <c r="J25" s="11">
        <f>ROUND((F25-H25),5)</f>
        <v>-750.01</v>
      </c>
      <c r="K25" s="11">
        <f>-1*J25</f>
        <v>750.01</v>
      </c>
      <c r="L25" s="12"/>
      <c r="M25" s="13">
        <f>ROUND(IF(H25=0,IF(F25=0,0,1),F25/H25),5)</f>
        <v>0.24999</v>
      </c>
    </row>
    <row r="26" spans="1:13" ht="12.75">
      <c r="A26" s="4"/>
      <c r="B26" s="4"/>
      <c r="C26" s="4"/>
      <c r="D26" s="12" t="s">
        <v>28</v>
      </c>
      <c r="E26" s="4"/>
      <c r="F26" s="11">
        <v>0</v>
      </c>
      <c r="G26" s="12"/>
      <c r="H26" s="11">
        <v>100</v>
      </c>
      <c r="I26" s="12"/>
      <c r="J26" s="11">
        <f>ROUND((F26-H26),5)</f>
        <v>-100</v>
      </c>
      <c r="K26" s="11">
        <f>-1*J26</f>
        <v>100</v>
      </c>
      <c r="L26" s="12"/>
      <c r="M26" s="13">
        <f>ROUND(IF(H26=0,IF(F26=0,0,1),F26/H26),5)</f>
        <v>0</v>
      </c>
    </row>
    <row r="27" spans="1:13" ht="12.75">
      <c r="A27" s="4"/>
      <c r="B27" s="4"/>
      <c r="C27" s="4"/>
      <c r="D27" s="12" t="s">
        <v>29</v>
      </c>
      <c r="E27" s="4"/>
      <c r="F27" s="11">
        <v>430.74</v>
      </c>
      <c r="G27" s="12"/>
      <c r="H27" s="11">
        <v>1800</v>
      </c>
      <c r="I27" s="12"/>
      <c r="J27" s="11">
        <f>ROUND((F27-H27),5)</f>
        <v>-1369.26</v>
      </c>
      <c r="K27" s="11">
        <f>-1*J27</f>
        <v>1369.26</v>
      </c>
      <c r="L27" s="12"/>
      <c r="M27" s="13">
        <f>ROUND(IF(H27=0,IF(F27=0,0,1),F27/H27),5)</f>
        <v>0.2393</v>
      </c>
    </row>
    <row r="28" spans="1:13" ht="12.75">
      <c r="A28" s="4"/>
      <c r="B28" s="4"/>
      <c r="C28" s="4"/>
      <c r="D28" s="12" t="s">
        <v>30</v>
      </c>
      <c r="E28" s="4"/>
      <c r="F28" s="11">
        <v>1440</v>
      </c>
      <c r="G28" s="12"/>
      <c r="H28" s="11">
        <v>5760</v>
      </c>
      <c r="I28" s="12"/>
      <c r="J28" s="11">
        <f>ROUND((F28-H28),5)</f>
        <v>-4320</v>
      </c>
      <c r="K28" s="11">
        <f>-1*J28</f>
        <v>4320</v>
      </c>
      <c r="L28" s="12"/>
      <c r="M28" s="13">
        <f>ROUND(IF(H28=0,IF(F28=0,0,1),F28/H28),5)</f>
        <v>0.25</v>
      </c>
    </row>
    <row r="29" spans="1:13" ht="12.75">
      <c r="A29" s="4"/>
      <c r="B29" s="4"/>
      <c r="C29" s="4"/>
      <c r="D29" s="12" t="s">
        <v>31</v>
      </c>
      <c r="E29" s="4"/>
      <c r="F29" s="11">
        <v>0</v>
      </c>
      <c r="G29" s="12"/>
      <c r="H29" s="11">
        <v>1900</v>
      </c>
      <c r="I29" s="12"/>
      <c r="J29" s="11">
        <f>ROUND((F29-H29),5)</f>
        <v>-1900</v>
      </c>
      <c r="K29" s="11">
        <f>-1*J29</f>
        <v>1900</v>
      </c>
      <c r="L29" s="12"/>
      <c r="M29" s="13">
        <f>ROUND(IF(H29=0,IF(F29=0,0,1),F29/H29),5)</f>
        <v>0</v>
      </c>
    </row>
    <row r="30" spans="1:13" ht="12.75">
      <c r="A30" s="4"/>
      <c r="B30" s="4"/>
      <c r="C30" s="4"/>
      <c r="D30" s="12" t="s">
        <v>32</v>
      </c>
      <c r="E30" s="4"/>
      <c r="F30" s="11">
        <v>19.56</v>
      </c>
      <c r="G30" s="12"/>
      <c r="H30" s="11">
        <v>190</v>
      </c>
      <c r="I30" s="12"/>
      <c r="J30" s="11">
        <f>ROUND((F30-H30),5)</f>
        <v>-170.44</v>
      </c>
      <c r="K30" s="11">
        <f>-1*J30</f>
        <v>170.44</v>
      </c>
      <c r="L30" s="12"/>
      <c r="M30" s="13">
        <f>ROUND(IF(H30=0,IF(F30=0,0,1),F30/H30),5)</f>
        <v>0.10295</v>
      </c>
    </row>
    <row r="31" spans="1:13" ht="12.75">
      <c r="A31" s="4"/>
      <c r="B31" s="4"/>
      <c r="C31" s="4"/>
      <c r="D31" s="12" t="s">
        <v>33</v>
      </c>
      <c r="E31" s="4"/>
      <c r="F31" s="14">
        <v>0</v>
      </c>
      <c r="G31" s="12"/>
      <c r="H31" s="14">
        <v>1600</v>
      </c>
      <c r="I31" s="12"/>
      <c r="J31" s="14">
        <f>ROUND((F31-H31),5)</f>
        <v>-1600</v>
      </c>
      <c r="K31" s="14">
        <f>-1*J31</f>
        <v>1600</v>
      </c>
      <c r="L31" s="12"/>
      <c r="M31" s="15">
        <f>ROUND(IF(H31=0,IF(F31=0,0,1),F31/H31),5)</f>
        <v>0</v>
      </c>
    </row>
    <row r="32" spans="1:13" ht="12.75">
      <c r="A32" s="4"/>
      <c r="B32" s="4"/>
      <c r="C32" s="4" t="s">
        <v>34</v>
      </c>
      <c r="D32" s="4"/>
      <c r="E32" s="4"/>
      <c r="F32" s="11">
        <f>ROUND(SUM(F21:F31),5)</f>
        <v>3091.89</v>
      </c>
      <c r="G32" s="12"/>
      <c r="H32" s="11">
        <f>ROUND(SUM(H21:H31),5)</f>
        <v>17256</v>
      </c>
      <c r="I32" s="12"/>
      <c r="J32" s="11">
        <f>ROUND((F32-H32),5)</f>
        <v>-14164.11</v>
      </c>
      <c r="K32" s="11">
        <f>-1*J32</f>
        <v>14164.11</v>
      </c>
      <c r="L32" s="12"/>
      <c r="M32" s="13">
        <f>ROUND(IF(H32=0,IF(F32=0,0,1),F32/H32),5)</f>
        <v>0.17918</v>
      </c>
    </row>
    <row r="33" spans="1:13" ht="16.5" customHeight="1">
      <c r="A33" s="4"/>
      <c r="B33" s="4"/>
      <c r="C33" s="4" t="s">
        <v>35</v>
      </c>
      <c r="D33" s="4"/>
      <c r="E33" s="4"/>
      <c r="F33" s="11"/>
      <c r="G33" s="12"/>
      <c r="H33" s="11"/>
      <c r="I33" s="12"/>
      <c r="J33" s="11"/>
      <c r="K33" s="11">
        <f>-1*J33</f>
        <v>0</v>
      </c>
      <c r="L33" s="12"/>
      <c r="M33" s="13"/>
    </row>
    <row r="34" spans="1:13" ht="12.75">
      <c r="A34" s="4"/>
      <c r="B34" s="4"/>
      <c r="C34" s="4"/>
      <c r="D34" s="12" t="s">
        <v>36</v>
      </c>
      <c r="E34" s="4"/>
      <c r="F34" s="11">
        <v>372</v>
      </c>
      <c r="G34" s="12"/>
      <c r="H34" s="11">
        <v>1490</v>
      </c>
      <c r="I34" s="12"/>
      <c r="J34" s="11">
        <f>ROUND((F34-H34),5)</f>
        <v>-1118</v>
      </c>
      <c r="K34" s="11">
        <f>-1*J34</f>
        <v>1118</v>
      </c>
      <c r="L34" s="12"/>
      <c r="M34" s="13">
        <f>ROUND(IF(H34=0,IF(F34=0,0,1),F34/H34),5)</f>
        <v>0.24966</v>
      </c>
    </row>
    <row r="35" spans="1:13" ht="12.75">
      <c r="A35" s="4"/>
      <c r="B35" s="4"/>
      <c r="C35" s="4"/>
      <c r="D35" s="12" t="s">
        <v>37</v>
      </c>
      <c r="E35" s="4"/>
      <c r="F35" s="11">
        <v>0</v>
      </c>
      <c r="G35" s="12"/>
      <c r="H35" s="11">
        <v>10</v>
      </c>
      <c r="I35" s="12"/>
      <c r="J35" s="11">
        <f>ROUND((F35-H35),5)</f>
        <v>-10</v>
      </c>
      <c r="K35" s="11">
        <f>-1*J35</f>
        <v>10</v>
      </c>
      <c r="L35" s="12"/>
      <c r="M35" s="13">
        <f>ROUND(IF(H35=0,IF(F35=0,0,1),F35/H35),5)</f>
        <v>0</v>
      </c>
    </row>
    <row r="36" spans="1:13" ht="12.75">
      <c r="A36" s="4"/>
      <c r="B36" s="4"/>
      <c r="C36" s="4"/>
      <c r="D36" s="12" t="s">
        <v>38</v>
      </c>
      <c r="E36" s="4"/>
      <c r="F36" s="11">
        <v>0</v>
      </c>
      <c r="G36" s="12"/>
      <c r="H36" s="11">
        <v>140</v>
      </c>
      <c r="I36" s="12"/>
      <c r="J36" s="11">
        <f>ROUND((F36-H36),5)</f>
        <v>-140</v>
      </c>
      <c r="K36" s="11">
        <f>-1*J36</f>
        <v>140</v>
      </c>
      <c r="L36" s="12"/>
      <c r="M36" s="13">
        <f>ROUND(IF(H36=0,IF(F36=0,0,1),F36/H36),5)</f>
        <v>0</v>
      </c>
    </row>
    <row r="37" spans="1:13" ht="12.75">
      <c r="A37" s="4"/>
      <c r="B37" s="4"/>
      <c r="C37" s="4"/>
      <c r="D37" s="12" t="s">
        <v>39</v>
      </c>
      <c r="E37" s="4"/>
      <c r="F37" s="11">
        <v>0</v>
      </c>
      <c r="G37" s="12"/>
      <c r="H37" s="11">
        <v>280</v>
      </c>
      <c r="I37" s="12"/>
      <c r="J37" s="11">
        <f>ROUND((F37-H37),5)</f>
        <v>-280</v>
      </c>
      <c r="K37" s="11">
        <f>-1*J37</f>
        <v>280</v>
      </c>
      <c r="L37" s="12"/>
      <c r="M37" s="13">
        <f>ROUND(IF(H37=0,IF(F37=0,0,1),F37/H37),5)</f>
        <v>0</v>
      </c>
    </row>
    <row r="38" spans="1:13" ht="12.75">
      <c r="A38" s="4"/>
      <c r="B38" s="4"/>
      <c r="C38" s="4"/>
      <c r="D38" s="12" t="s">
        <v>40</v>
      </c>
      <c r="E38" s="4"/>
      <c r="F38" s="11">
        <v>0</v>
      </c>
      <c r="G38" s="12"/>
      <c r="H38" s="11">
        <v>60</v>
      </c>
      <c r="I38" s="12"/>
      <c r="J38" s="11">
        <f>ROUND((F38-H38),5)</f>
        <v>-60</v>
      </c>
      <c r="K38" s="11">
        <f>-1*J38</f>
        <v>60</v>
      </c>
      <c r="L38" s="12"/>
      <c r="M38" s="13">
        <f>ROUND(IF(H38=0,IF(F38=0,0,1),F38/H38),5)</f>
        <v>0</v>
      </c>
    </row>
    <row r="39" spans="1:13" ht="12.75">
      <c r="A39" s="4"/>
      <c r="B39" s="4"/>
      <c r="C39" s="4"/>
      <c r="D39" s="12" t="s">
        <v>41</v>
      </c>
      <c r="E39" s="4"/>
      <c r="F39" s="11">
        <v>0</v>
      </c>
      <c r="G39" s="12"/>
      <c r="H39" s="11">
        <v>50</v>
      </c>
      <c r="I39" s="12"/>
      <c r="J39" s="11">
        <f>ROUND((F39-H39),5)</f>
        <v>-50</v>
      </c>
      <c r="K39" s="11">
        <f>-1*J39</f>
        <v>50</v>
      </c>
      <c r="L39" s="12"/>
      <c r="M39" s="13">
        <f>ROUND(IF(H39=0,IF(F39=0,0,1),F39/H39),5)</f>
        <v>0</v>
      </c>
    </row>
    <row r="40" spans="1:13" ht="12.75">
      <c r="A40" s="4"/>
      <c r="B40" s="4"/>
      <c r="C40" s="4"/>
      <c r="D40" s="12" t="s">
        <v>42</v>
      </c>
      <c r="E40" s="4"/>
      <c r="F40" s="11">
        <v>0</v>
      </c>
      <c r="G40" s="12"/>
      <c r="H40" s="11">
        <v>275</v>
      </c>
      <c r="I40" s="12"/>
      <c r="J40" s="11">
        <f>ROUND((F40-H40),5)</f>
        <v>-275</v>
      </c>
      <c r="K40" s="11">
        <f>-1*J40</f>
        <v>275</v>
      </c>
      <c r="L40" s="12"/>
      <c r="M40" s="13">
        <f>ROUND(IF(H40=0,IF(F40=0,0,1),F40/H40),5)</f>
        <v>0</v>
      </c>
    </row>
    <row r="41" spans="1:13" ht="12.75">
      <c r="A41" s="4"/>
      <c r="B41" s="4"/>
      <c r="C41" s="4"/>
      <c r="D41" s="12" t="s">
        <v>43</v>
      </c>
      <c r="E41" s="4"/>
      <c r="F41" s="11">
        <v>1407</v>
      </c>
      <c r="G41" s="12"/>
      <c r="H41" s="11">
        <v>5800</v>
      </c>
      <c r="I41" s="12"/>
      <c r="J41" s="11">
        <f>ROUND((F41-H41),5)</f>
        <v>-4393</v>
      </c>
      <c r="K41" s="11">
        <f>-1*J41</f>
        <v>4393</v>
      </c>
      <c r="L41" s="12"/>
      <c r="M41" s="13">
        <f>ROUND(IF(H41=0,IF(F41=0,0,1),F41/H41),5)</f>
        <v>0.24259</v>
      </c>
    </row>
    <row r="42" spans="1:13" ht="12.75">
      <c r="A42" s="4"/>
      <c r="B42" s="4"/>
      <c r="C42" s="4"/>
      <c r="D42" s="12" t="s">
        <v>44</v>
      </c>
      <c r="E42" s="4"/>
      <c r="F42" s="11">
        <v>0</v>
      </c>
      <c r="G42" s="12"/>
      <c r="H42" s="11">
        <v>75</v>
      </c>
      <c r="I42" s="12"/>
      <c r="J42" s="11">
        <f>ROUND((F42-H42),5)</f>
        <v>-75</v>
      </c>
      <c r="K42" s="11">
        <f>-1*J42</f>
        <v>75</v>
      </c>
      <c r="L42" s="12"/>
      <c r="M42" s="13">
        <f>ROUND(IF(H42=0,IF(F42=0,0,1),F42/H42),5)</f>
        <v>0</v>
      </c>
    </row>
    <row r="43" spans="1:13" ht="12.75">
      <c r="A43" s="4"/>
      <c r="B43" s="4"/>
      <c r="C43" s="4"/>
      <c r="D43" s="12" t="s">
        <v>45</v>
      </c>
      <c r="E43" s="4"/>
      <c r="F43" s="11">
        <v>0</v>
      </c>
      <c r="G43" s="12"/>
      <c r="H43" s="11">
        <v>100</v>
      </c>
      <c r="I43" s="12"/>
      <c r="J43" s="11">
        <f>ROUND((F43-H43),5)</f>
        <v>-100</v>
      </c>
      <c r="K43" s="11">
        <f>-1*J43</f>
        <v>100</v>
      </c>
      <c r="L43" s="12"/>
      <c r="M43" s="13">
        <f>ROUND(IF(H43=0,IF(F43=0,0,1),F43/H43),5)</f>
        <v>0</v>
      </c>
    </row>
    <row r="44" spans="1:13" ht="12.75">
      <c r="A44" s="4"/>
      <c r="B44" s="4"/>
      <c r="C44" s="4"/>
      <c r="D44" s="12" t="s">
        <v>46</v>
      </c>
      <c r="E44" s="4"/>
      <c r="F44" s="22">
        <v>0</v>
      </c>
      <c r="G44" s="12"/>
      <c r="H44" s="22">
        <v>220</v>
      </c>
      <c r="I44" s="12"/>
      <c r="J44" s="22">
        <f>ROUND((F44-H44),5)</f>
        <v>-220</v>
      </c>
      <c r="K44" s="22">
        <f>-1*J44</f>
        <v>220</v>
      </c>
      <c r="L44" s="12"/>
      <c r="M44" s="23">
        <f>ROUND(IF(H44=0,IF(F44=0,0,1),F44/H44),5)</f>
        <v>0</v>
      </c>
    </row>
    <row r="45" spans="1:13" ht="12.75">
      <c r="A45" s="4"/>
      <c r="B45" s="4"/>
      <c r="C45" s="4" t="s">
        <v>47</v>
      </c>
      <c r="D45" s="4"/>
      <c r="E45" s="4"/>
      <c r="F45" s="24">
        <f>ROUND(SUM(F33:F44),5)</f>
        <v>1779</v>
      </c>
      <c r="G45" s="12"/>
      <c r="H45" s="24">
        <f>ROUND(SUM(H33:H44),5)</f>
        <v>8500</v>
      </c>
      <c r="I45" s="12"/>
      <c r="J45" s="24">
        <f>ROUND((F45-H45),5)</f>
        <v>-6721</v>
      </c>
      <c r="K45" s="24">
        <f>-1*J45</f>
        <v>6721</v>
      </c>
      <c r="L45" s="12"/>
      <c r="M45" s="25">
        <f>ROUND(IF(H45=0,IF(F45=0,0,1),F45/H45),5)</f>
        <v>0.20929</v>
      </c>
    </row>
    <row r="46" spans="1:13" ht="16.5" customHeight="1">
      <c r="A46" s="4"/>
      <c r="B46" s="4" t="s">
        <v>48</v>
      </c>
      <c r="C46" s="4"/>
      <c r="D46" s="4"/>
      <c r="E46" s="4"/>
      <c r="F46" s="24">
        <f>ROUND(F8+F20+F32+F45,5)</f>
        <v>5133.43</v>
      </c>
      <c r="G46" s="12"/>
      <c r="H46" s="24">
        <f>ROUND(H8+H20+H32+H45,5)</f>
        <v>27331</v>
      </c>
      <c r="I46" s="12"/>
      <c r="J46" s="24">
        <f>ROUND((F46-H46),5)</f>
        <v>-22197.57</v>
      </c>
      <c r="K46" s="24">
        <f>-1*J46</f>
        <v>22197.57</v>
      </c>
      <c r="L46" s="12"/>
      <c r="M46" s="26">
        <f>ROUND(IF(H46=0,IF(F46=0,0,1),F46/H46),5)</f>
        <v>0.18782</v>
      </c>
    </row>
    <row r="47" spans="1:13" s="29" customFormat="1" ht="18" customHeight="1">
      <c r="A47" s="4" t="s">
        <v>49</v>
      </c>
      <c r="B47" s="4"/>
      <c r="C47" s="4"/>
      <c r="D47" s="4"/>
      <c r="E47" s="4"/>
      <c r="F47" s="27">
        <f>ROUND(F7-F46,5)</f>
        <v>3512.92</v>
      </c>
      <c r="G47" s="4"/>
      <c r="H47" s="27">
        <f>ROUND(H7-H46,5)</f>
        <v>0</v>
      </c>
      <c r="I47" s="4"/>
      <c r="J47" s="27">
        <f>ROUND((F47-H47),5)</f>
        <v>3512.92</v>
      </c>
      <c r="K47" s="27">
        <f>-1*J47</f>
        <v>-3512.92</v>
      </c>
      <c r="L47" s="4"/>
      <c r="M47" s="28">
        <f>ROUND(IF(H47=0,IF(F47=0,0,1),F47/H47),5)</f>
        <v>1</v>
      </c>
    </row>
  </sheetData>
  <sheetProtection selectLockedCells="1" selectUnlockedCells="1"/>
  <printOptions/>
  <pageMargins left="0.7" right="0.7" top="0.75" bottom="0.5" header="0.25" footer="0.3"/>
  <pageSetup horizontalDpi="300" verticalDpi="300" orientation="portrait"/>
  <headerFooter alignWithMargins="0">
    <oddHeader>&amp;L&amp;"Arial,Bold"&amp;8 8:26 PM
 09/04/18
 Accrual Basis&amp;C&amp;"Arial,Bold"&amp;9 Concord Monthly Meeting
 Profit &amp;&amp; Loss Budget vs. Actual
&amp;10 &amp;8June 2018 through August 2018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Barker</cp:lastModifiedBy>
  <cp:lastPrinted>2018-09-09T13:09:48Z</cp:lastPrinted>
  <dcterms:modified xsi:type="dcterms:W3CDTF">2018-09-10T00:17:38Z</dcterms:modified>
  <cp:category/>
  <cp:version/>
  <cp:contentType/>
  <cp:contentStatus/>
</cp:coreProperties>
</file>